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-105" yWindow="-105" windowWidth="23250" windowHeight="1245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10" r:id="rId5"/>
    <sheet name="NDF-05" sheetId="11" r:id="rId6"/>
    <sheet name="NDF-06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0" l="1"/>
  <c r="H160" i="1" l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G153" i="1"/>
  <c r="F153" i="1"/>
  <c r="E153" i="1"/>
  <c r="D153" i="1"/>
  <c r="C153" i="1"/>
  <c r="I152" i="1"/>
  <c r="H152" i="1"/>
  <c r="H151" i="1"/>
  <c r="H150" i="1"/>
  <c r="I150" i="1" s="1"/>
  <c r="G149" i="1"/>
  <c r="F149" i="1"/>
  <c r="E149" i="1"/>
  <c r="D149" i="1"/>
  <c r="C149" i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H141" i="1" s="1"/>
  <c r="G141" i="1"/>
  <c r="F141" i="1"/>
  <c r="E141" i="1"/>
  <c r="D141" i="1"/>
  <c r="C141" i="1"/>
  <c r="H140" i="1"/>
  <c r="I140" i="1" s="1"/>
  <c r="H139" i="1"/>
  <c r="I139" i="1" s="1"/>
  <c r="D138" i="1"/>
  <c r="D137" i="1" s="1"/>
  <c r="G137" i="1"/>
  <c r="F137" i="1"/>
  <c r="E137" i="1"/>
  <c r="C137" i="1"/>
  <c r="H136" i="1"/>
  <c r="I136" i="1" s="1"/>
  <c r="H135" i="1"/>
  <c r="I135" i="1" s="1"/>
  <c r="H134" i="1"/>
  <c r="I134" i="1" s="1"/>
  <c r="H133" i="1"/>
  <c r="I133" i="1" s="1"/>
  <c r="H132" i="1"/>
  <c r="I132" i="1" s="1"/>
  <c r="H130" i="1"/>
  <c r="I130" i="1" s="1"/>
  <c r="H129" i="1"/>
  <c r="I129" i="1" s="1"/>
  <c r="H128" i="1"/>
  <c r="I128" i="1" s="1"/>
  <c r="H127" i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H88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G78" i="1"/>
  <c r="F78" i="1"/>
  <c r="E78" i="1"/>
  <c r="D78" i="1"/>
  <c r="C78" i="1"/>
  <c r="H77" i="1"/>
  <c r="I77" i="1" s="1"/>
  <c r="H76" i="1"/>
  <c r="I76" i="1" s="1"/>
  <c r="H75" i="1"/>
  <c r="H74" i="1" s="1"/>
  <c r="G74" i="1"/>
  <c r="F74" i="1"/>
  <c r="E74" i="1"/>
  <c r="D74" i="1"/>
  <c r="C74" i="1"/>
  <c r="D73" i="1"/>
  <c r="D66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G66" i="1"/>
  <c r="F66" i="1"/>
  <c r="E66" i="1"/>
  <c r="C66" i="1"/>
  <c r="H65" i="1"/>
  <c r="I65" i="1" s="1"/>
  <c r="H64" i="1"/>
  <c r="I64" i="1" s="1"/>
  <c r="H63" i="1"/>
  <c r="H62" i="1" s="1"/>
  <c r="G62" i="1"/>
  <c r="F62" i="1"/>
  <c r="E62" i="1"/>
  <c r="D62" i="1"/>
  <c r="C62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H53" i="1"/>
  <c r="I53" i="1" s="1"/>
  <c r="G52" i="1"/>
  <c r="F52" i="1"/>
  <c r="E52" i="1"/>
  <c r="D52" i="1"/>
  <c r="C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G42" i="1"/>
  <c r="F42" i="1"/>
  <c r="E42" i="1"/>
  <c r="D42" i="1"/>
  <c r="C42" i="1"/>
  <c r="H41" i="1"/>
  <c r="I41" i="1" s="1"/>
  <c r="H40" i="1"/>
  <c r="I40" i="1" s="1"/>
  <c r="H39" i="1"/>
  <c r="I39" i="1" s="1"/>
  <c r="H38" i="1"/>
  <c r="I38" i="1" s="1"/>
  <c r="I37" i="1"/>
  <c r="H37" i="1"/>
  <c r="H36" i="1"/>
  <c r="H35" i="1"/>
  <c r="I35" i="1" s="1"/>
  <c r="H34" i="1"/>
  <c r="I34" i="1" s="1"/>
  <c r="H33" i="1"/>
  <c r="I33" i="1" s="1"/>
  <c r="G32" i="1"/>
  <c r="F32" i="1"/>
  <c r="E32" i="1"/>
  <c r="D32" i="1"/>
  <c r="C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G22" i="1"/>
  <c r="F22" i="1"/>
  <c r="E22" i="1"/>
  <c r="D22" i="1"/>
  <c r="C22" i="1"/>
  <c r="H21" i="1"/>
  <c r="I21" i="1" s="1"/>
  <c r="H20" i="1"/>
  <c r="I20" i="1" s="1"/>
  <c r="H19" i="1"/>
  <c r="I19" i="1" s="1"/>
  <c r="H18" i="1"/>
  <c r="I18" i="1" s="1"/>
  <c r="H17" i="1"/>
  <c r="I17" i="1" s="1"/>
  <c r="H16" i="1"/>
  <c r="H15" i="1"/>
  <c r="I15" i="1" s="1"/>
  <c r="G14" i="1"/>
  <c r="F14" i="1"/>
  <c r="E14" i="1"/>
  <c r="D14" i="1"/>
  <c r="C14" i="1"/>
  <c r="H126" i="1" l="1"/>
  <c r="F87" i="1"/>
  <c r="F162" i="1" s="1"/>
  <c r="H78" i="1"/>
  <c r="I127" i="1"/>
  <c r="I126" i="1" s="1"/>
  <c r="I63" i="1"/>
  <c r="I89" i="1"/>
  <c r="I88" i="1" s="1"/>
  <c r="C13" i="1"/>
  <c r="I79" i="1"/>
  <c r="I78" i="1" s="1"/>
  <c r="H153" i="1"/>
  <c r="C87" i="1"/>
  <c r="C162" i="1" s="1"/>
  <c r="H149" i="1"/>
  <c r="H14" i="1"/>
  <c r="H52" i="1"/>
  <c r="E87" i="1"/>
  <c r="E162" i="1" s="1"/>
  <c r="H116" i="1"/>
  <c r="I151" i="1"/>
  <c r="I149" i="1" s="1"/>
  <c r="H106" i="1"/>
  <c r="H96" i="1"/>
  <c r="I62" i="1"/>
  <c r="G87" i="1"/>
  <c r="G162" i="1" s="1"/>
  <c r="I106" i="1"/>
  <c r="H32" i="1"/>
  <c r="I42" i="1"/>
  <c r="I153" i="1"/>
  <c r="I22" i="1"/>
  <c r="D87" i="1"/>
  <c r="D162" i="1" s="1"/>
  <c r="I16" i="1"/>
  <c r="I14" i="1" s="1"/>
  <c r="H22" i="1"/>
  <c r="I54" i="1"/>
  <c r="I52" i="1" s="1"/>
  <c r="H73" i="1"/>
  <c r="I97" i="1"/>
  <c r="I96" i="1" s="1"/>
  <c r="I36" i="1"/>
  <c r="I32" i="1" s="1"/>
  <c r="H42" i="1"/>
  <c r="I75" i="1"/>
  <c r="I74" i="1" s="1"/>
  <c r="I117" i="1"/>
  <c r="I116" i="1" s="1"/>
  <c r="I142" i="1"/>
  <c r="I141" i="1" s="1"/>
  <c r="H138" i="1"/>
  <c r="F3" i="3"/>
  <c r="F2" i="3"/>
  <c r="F1" i="3"/>
  <c r="F3" i="1"/>
  <c r="F2" i="1"/>
  <c r="F1" i="1"/>
  <c r="F3" i="6"/>
  <c r="F2" i="6"/>
  <c r="F1" i="6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I73" i="1"/>
  <c r="I66" i="1" s="1"/>
  <c r="I13" i="1" s="1"/>
  <c r="H66" i="1"/>
  <c r="H13" i="1" s="1"/>
  <c r="I138" i="1"/>
  <c r="I137" i="1" s="1"/>
  <c r="I87" i="1" s="1"/>
  <c r="H137" i="1"/>
  <c r="H87" i="1" s="1"/>
  <c r="D31" i="3"/>
  <c r="E31" i="3"/>
  <c r="H162" i="1" l="1"/>
  <c r="I162" i="1"/>
</calcChain>
</file>

<file path=xl/sharedStrings.xml><?xml version="1.0" encoding="utf-8"?>
<sst xmlns="http://schemas.openxmlformats.org/spreadsheetml/2006/main" count="389" uniqueCount="228">
  <si>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</si>
  <si>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</si>
  <si>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</si>
  <si>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</si>
  <si>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</si>
  <si>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</si>
  <si>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</si>
  <si>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</si>
  <si>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</si>
  <si>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</si>
  <si>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</si>
  <si>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</si>
  <si>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</si>
  <si>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</si>
  <si>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</si>
  <si>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</si>
  <si>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</si>
  <si>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</si>
  <si>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</si>
  <si>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</si>
  <si>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</si>
  <si>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</si>
  <si>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</si>
  <si>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</si>
  <si>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</si>
  <si>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</si>
  <si>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</si>
  <si>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</si>
  <si>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</si>
  <si>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</si>
  <si>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</si>
  <si>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</si>
  <si>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</si>
  <si>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</si>
  <si>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</si>
  <si>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</si>
  <si>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</si>
  <si>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</si>
  <si>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</si>
  <si>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</si>
  <si>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</si>
  <si>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</si>
  <si>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</si>
  <si>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</si>
  <si>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</si>
  <si>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</si>
  <si>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</si>
  <si>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</si>
  <si>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</si>
  <si>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</si>
  <si>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</si>
  <si>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</si>
  <si>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</si>
  <si>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</si>
  <si>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</si>
  <si>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</si>
  <si>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</si>
  <si>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</si>
  <si>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</si>
  <si>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</si>
  <si>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</si>
  <si>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</si>
  <si>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</si>
  <si>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</si>
  <si>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</si>
  <si>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</si>
  <si>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</si>
  <si>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</si>
  <si>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</si>
  <si>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</si>
  <si>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</si>
  <si>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</si>
  <si>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</si>
  <si>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</si>
  <si>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</si>
  <si>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</si>
  <si>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</si>
  <si>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</si>
  <si>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</si>
  <si>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</si>
  <si>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</si>
  <si>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</si>
  <si>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</si>
  <si>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</si>
  <si>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</si>
  <si>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</si>
  <si>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</si>
  <si>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</si>
  <si>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</si>
  <si>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</si>
  <si>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</si>
  <si>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</si>
  <si>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</si>
  <si>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</si>
  <si>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</si>
  <si>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</si>
  <si>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</si>
  <si>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</si>
  <si>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</si>
  <si>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</si>
  <si>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</si>
  <si>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</si>
  <si>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</si>
  <si>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</si>
  <si>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</si>
  <si>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</si>
  <si>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</si>
  <si>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</si>
  <si>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</si>
  <si>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</si>
  <si>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</si>
  <si>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</si>
  <si>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</si>
  <si>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</si>
  <si>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</si>
  <si>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</si>
  <si>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</si>
  <si>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</si>
  <si>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</si>
  <si>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</si>
  <si>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</si>
  <si>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</si>
  <si>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</si>
  <si>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</si>
  <si>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</si>
  <si>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</si>
  <si>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</si>
  <si>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</si>
  <si>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</si>
  <si>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</si>
  <si>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</si>
  <si>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</si>
  <si>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</si>
  <si>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</si>
  <si>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</si>
  <si>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</si>
  <si>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</si>
  <si>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</si>
  <si>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</si>
  <si>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</si>
  <si>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</si>
  <si>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</si>
  <si>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</si>
  <si>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</si>
  <si>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</si>
  <si>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</si>
  <si>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</si>
  <si>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</si>
  <si>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</si>
  <si>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</si>
  <si>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</si>
  <si>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</si>
  <si>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</si>
  <si>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</si>
  <si>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</si>
  <si>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</si>
  <si>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</si>
  <si>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</si>
  <si>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</si>
  <si>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</si>
  <si>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</si>
  <si>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</si>
  <si>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</si>
  <si>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</si>
  <si>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</si>
  <si>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</si>
  <si>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</si>
  <si>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</si>
  <si>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</si>
  <si>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</si>
  <si>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</si>
  <si>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</si>
  <si>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</si>
  <si>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El presente balance no presenta un balance presupuestario negativo en devengado</t>
  </si>
  <si>
    <t>Municipio de León</t>
  </si>
  <si>
    <t>Municipio de León (a)</t>
  </si>
  <si>
    <t>Del 1 de Enero al 30 de Septiembre de 2024 (b)</t>
  </si>
  <si>
    <t>Correspondiente del 01 de Enero al 30 Septiembre de 2024</t>
  </si>
  <si>
    <r>
      <t xml:space="preserve">Actualmente el Municipio de León tiene contratados cuatro créditos con diferentes instituciones de crédito, por un importe total de </t>
    </r>
    <r>
      <rPr>
        <b/>
        <sz val="11"/>
        <color theme="1"/>
        <rFont val="Arial"/>
        <family val="2"/>
      </rPr>
      <t>$2,117,149,673</t>
    </r>
    <r>
      <rPr>
        <sz val="11"/>
        <color theme="1"/>
        <rFont val="Arial"/>
        <family val="2"/>
      </rPr>
      <t xml:space="preserve"> de los cuales se ha dispuesto </t>
    </r>
    <r>
      <rPr>
        <b/>
        <sz val="11"/>
        <color theme="1"/>
        <rFont val="Arial"/>
        <family val="2"/>
      </rPr>
      <t>$2,095,592,571</t>
    </r>
    <r>
      <rPr>
        <sz val="11"/>
        <color theme="1"/>
        <rFont val="Arial"/>
        <family val="2"/>
      </rPr>
      <t xml:space="preserve">, al cierre del 30 de septiembre de 2024 se tiene un saldo pendiente de amortizar de </t>
    </r>
    <r>
      <rPr>
        <b/>
        <sz val="11"/>
        <color theme="1"/>
        <rFont val="Arial"/>
        <family val="2"/>
      </rPr>
      <t>$1,396</t>
    </r>
    <r>
      <rPr>
        <b/>
        <sz val="11"/>
        <color rgb="FF000000"/>
        <rFont val="Arial"/>
        <family val="2"/>
      </rPr>
      <t>,097,316</t>
    </r>
    <r>
      <rPr>
        <sz val="11"/>
        <color rgb="FF000000"/>
        <rFont val="Arial"/>
        <family val="2"/>
      </rPr>
      <t>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la contratación fue destinada para refinanciamiento del municipio y obra pública productiva, a continuación, se detalla la ficha técnica de cada crédito:</t>
    </r>
  </si>
  <si>
    <t>Destino del Crédito</t>
  </si>
  <si>
    <t>Acreedor</t>
  </si>
  <si>
    <t>No. Contrato Crédito</t>
  </si>
  <si>
    <t>Clase del Título</t>
  </si>
  <si>
    <t>Financiamiento contratado</t>
  </si>
  <si>
    <t>Financ. Dispuesto</t>
  </si>
  <si>
    <t>Saldo en Pesos</t>
  </si>
  <si>
    <t>Tasa de Interés</t>
  </si>
  <si>
    <t>No. Total de Pagos</t>
  </si>
  <si>
    <t>En Pesos</t>
  </si>
  <si>
    <t>Refinanciamiento</t>
  </si>
  <si>
    <t>Banco Nacional de México. S.A.</t>
  </si>
  <si>
    <t>Pagarés</t>
  </si>
  <si>
    <t xml:space="preserve"> TIIE + 0.70 </t>
  </si>
  <si>
    <t>124/180</t>
  </si>
  <si>
    <t>Obra Pública Productiva</t>
  </si>
  <si>
    <t>Banco Nacional de Obras y Servicios Públicos, S.N.C.</t>
  </si>
  <si>
    <t xml:space="preserve"> TIIE + 0.85 </t>
  </si>
  <si>
    <t>123/240</t>
  </si>
  <si>
    <t>Banco Mercantil del Norte, S.A.</t>
  </si>
  <si>
    <t xml:space="preserve"> TIIE + 0.68 </t>
  </si>
  <si>
    <t>122/240</t>
  </si>
  <si>
    <t>BBVA México, S.A.</t>
  </si>
  <si>
    <t>N/A</t>
  </si>
  <si>
    <t>TIIE + 0.43</t>
  </si>
  <si>
    <t xml:space="preserve">  11/180</t>
  </si>
  <si>
    <t>TOTAL CREDITOS</t>
  </si>
  <si>
    <t>Fecha de Contratación</t>
  </si>
  <si>
    <t>Fecha de Vencimiento</t>
  </si>
  <si>
    <t>Registro Estatal</t>
  </si>
  <si>
    <t>Período de Gracia</t>
  </si>
  <si>
    <t>Garantía</t>
  </si>
  <si>
    <t>Fuente de Financ.</t>
  </si>
  <si>
    <t>Núm. de Decreto Congreso / Aut.</t>
  </si>
  <si>
    <t>Fecha del Acuerdo de cada ente</t>
  </si>
  <si>
    <t>249/14</t>
  </si>
  <si>
    <t>12 Meses</t>
  </si>
  <si>
    <t xml:space="preserve">Part. Federales </t>
  </si>
  <si>
    <t>Crédito Bancario</t>
  </si>
  <si>
    <t>248/14</t>
  </si>
  <si>
    <t xml:space="preserve">24 Meses </t>
  </si>
  <si>
    <t>250/14</t>
  </si>
  <si>
    <t>449/23</t>
  </si>
  <si>
    <t>Part. Federales</t>
  </si>
  <si>
    <t>No se cuenta con Obligaciones de Corto Plazo</t>
  </si>
  <si>
    <t>No se cuenta con convenios de Deuda Garantizada.</t>
  </si>
  <si>
    <t>Ejercicio 2024</t>
  </si>
  <si>
    <t>Se informa que esta nota es de carácter exclusivamente informativo y que se reportará al cierre del ejercicio, al 31 de diciembre de 2024.</t>
  </si>
  <si>
    <t>Correspondiente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</si>
</sst>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i/>
      <sz val="8"/>
      <color theme="4"/>
      <name val="Arial"/>
      <family val="2"/>
    </font>
    <font>
      <sz val="9"/>
      <color theme="1"/>
      <name val="Calibri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2" tint="-9.9978637043366805E-2"/>
      <name val="Arial"/>
      <family val="2"/>
    </font>
    <font>
      <sz val="8"/>
      <color theme="2" tint="-9.9978637043366805E-2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43" fontId="17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3" xfId="0" applyFont="1" applyBorder="1" applyAlignment="1">
      <alignment vertical="center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0" borderId="0" xfId="0" applyFont="1" applyAlignment="1">
      <alignment vertical="center"/>
    </xf>
    <xf numFmtId="0" fontId="19" fillId="0" borderId="0" xfId="0" applyFont="1"/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left" vertical="center" wrapText="1" indent="3"/>
    </xf>
    <xf numFmtId="0" fontId="1" fillId="0" borderId="2" xfId="0" applyFont="1" applyBorder="1" applyAlignment="1">
      <alignment horizontal="left" vertical="center" indent="3"/>
    </xf>
    <xf numFmtId="3" fontId="1" fillId="0" borderId="2" xfId="0" applyNumberFormat="1" applyFont="1" applyBorder="1" applyProtection="1">
      <protection locked="0"/>
    </xf>
    <xf numFmtId="0" fontId="2" fillId="0" borderId="2" xfId="0" applyFont="1" applyBorder="1" applyAlignment="1">
      <alignment horizontal="left" vertical="center" indent="6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/>
    <xf numFmtId="3" fontId="20" fillId="2" borderId="38" xfId="0" applyNumberFormat="1" applyFont="1" applyFill="1" applyBorder="1"/>
    <xf numFmtId="3" fontId="21" fillId="2" borderId="38" xfId="0" applyNumberFormat="1" applyFont="1" applyFill="1" applyBorder="1"/>
    <xf numFmtId="3" fontId="2" fillId="0" borderId="2" xfId="0" applyNumberFormat="1" applyFont="1" applyBorder="1" applyAlignment="1" applyProtection="1">
      <alignment vertical="center"/>
      <protection locked="0"/>
    </xf>
    <xf numFmtId="3" fontId="1" fillId="0" borderId="2" xfId="0" applyNumberFormat="1" applyFont="1" applyBorder="1"/>
    <xf numFmtId="0" fontId="1" fillId="0" borderId="2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4" fontId="2" fillId="0" borderId="3" xfId="0" applyNumberFormat="1" applyFont="1" applyBorder="1"/>
    <xf numFmtId="0" fontId="2" fillId="0" borderId="0" xfId="0" applyFont="1" applyAlignment="1">
      <alignment vertical="center"/>
    </xf>
    <xf numFmtId="3" fontId="1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left" vertical="center" indent="6"/>
    </xf>
    <xf numFmtId="3" fontId="2" fillId="0" borderId="1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9"/>
    </xf>
    <xf numFmtId="0" fontId="2" fillId="0" borderId="2" xfId="0" applyFont="1" applyBorder="1" applyAlignment="1">
      <alignment horizontal="left" vertical="center" indent="12"/>
    </xf>
    <xf numFmtId="4" fontId="2" fillId="0" borderId="2" xfId="0" applyNumberFormat="1" applyFont="1" applyBorder="1" applyAlignment="1">
      <alignment vertical="center"/>
    </xf>
    <xf numFmtId="4" fontId="21" fillId="2" borderId="38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3" fontId="2" fillId="0" borderId="1" xfId="0" applyNumberFormat="1" applyFont="1" applyBorder="1" applyProtection="1">
      <protection locked="0"/>
    </xf>
    <xf numFmtId="0" fontId="22" fillId="0" borderId="0" xfId="0" applyFont="1"/>
    <xf numFmtId="0" fontId="22" fillId="5" borderId="40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3" fontId="19" fillId="0" borderId="23" xfId="0" applyNumberFormat="1" applyFont="1" applyBorder="1" applyAlignment="1">
      <alignment vertical="center" wrapText="1"/>
    </xf>
    <xf numFmtId="0" fontId="22" fillId="6" borderId="42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wrapText="1"/>
    </xf>
    <xf numFmtId="0" fontId="19" fillId="6" borderId="23" xfId="0" applyFont="1" applyFill="1" applyBorder="1"/>
    <xf numFmtId="3" fontId="22" fillId="6" borderId="23" xfId="0" applyNumberFormat="1" applyFont="1" applyFill="1" applyBorder="1" applyAlignment="1">
      <alignment horizontal="right" vertical="center" wrapText="1"/>
    </xf>
    <xf numFmtId="3" fontId="22" fillId="6" borderId="23" xfId="0" applyNumberFormat="1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15" fontId="19" fillId="0" borderId="23" xfId="0" applyNumberFormat="1" applyFont="1" applyBorder="1" applyAlignment="1">
      <alignment horizontal="center" vertical="center" wrapText="1"/>
    </xf>
    <xf numFmtId="43" fontId="9" fillId="0" borderId="1" xfId="6" applyFont="1" applyBorder="1" applyAlignment="1">
      <alignment horizontal="right" vertical="center" wrapText="1"/>
    </xf>
    <xf numFmtId="43" fontId="9" fillId="0" borderId="34" xfId="6" applyFont="1" applyBorder="1" applyAlignment="1">
      <alignment horizontal="right" vertical="center" wrapText="1"/>
    </xf>
    <xf numFmtId="43" fontId="2" fillId="0" borderId="2" xfId="6" applyFont="1" applyBorder="1" applyAlignment="1">
      <alignment vertical="center" wrapText="1"/>
    </xf>
    <xf numFmtId="43" fontId="11" fillId="0" borderId="36" xfId="6" applyFont="1" applyBorder="1" applyAlignment="1">
      <alignment vertical="center" wrapText="1"/>
    </xf>
    <xf numFmtId="43" fontId="9" fillId="0" borderId="2" xfId="6" applyFont="1" applyBorder="1" applyAlignment="1">
      <alignment horizontal="right" vertical="center" wrapText="1"/>
    </xf>
    <xf numFmtId="43" fontId="9" fillId="0" borderId="36" xfId="6" applyFont="1" applyBorder="1" applyAlignment="1">
      <alignment horizontal="right" vertical="center" wrapText="1"/>
    </xf>
    <xf numFmtId="43" fontId="2" fillId="0" borderId="3" xfId="6" applyFont="1" applyBorder="1" applyAlignment="1">
      <alignment vertical="center" wrapText="1"/>
    </xf>
    <xf numFmtId="43" fontId="11" fillId="0" borderId="17" xfId="6" applyFont="1" applyBorder="1" applyAlignment="1">
      <alignment vertical="center" wrapText="1"/>
    </xf>
    <xf numFmtId="43" fontId="9" fillId="0" borderId="31" xfId="6" applyFont="1" applyBorder="1" applyAlignment="1">
      <alignment horizontal="right" vertical="center" wrapText="1"/>
    </xf>
    <xf numFmtId="43" fontId="9" fillId="0" borderId="32" xfId="6" applyFont="1" applyBorder="1" applyAlignment="1">
      <alignment horizontal="right" vertical="center" wrapText="1"/>
    </xf>
    <xf numFmtId="164" fontId="2" fillId="0" borderId="0" xfId="6" applyNumberFormat="1" applyFont="1"/>
    <xf numFmtId="165" fontId="1" fillId="0" borderId="2" xfId="6" applyNumberFormat="1" applyFont="1" applyBorder="1" applyAlignment="1" applyProtection="1">
      <alignment horizontal="right" vertical="top"/>
      <protection locked="0"/>
    </xf>
    <xf numFmtId="165" fontId="2" fillId="0" borderId="2" xfId="6" applyNumberFormat="1" applyFont="1" applyBorder="1" applyAlignment="1" applyProtection="1">
      <alignment horizontal="right" vertical="top"/>
      <protection locked="0"/>
    </xf>
    <xf numFmtId="165" fontId="2" fillId="0" borderId="8" xfId="6" applyNumberFormat="1" applyFont="1" applyBorder="1" applyAlignment="1">
      <alignment horizontal="center" vertical="center"/>
    </xf>
    <xf numFmtId="165" fontId="1" fillId="0" borderId="8" xfId="6" applyNumberFormat="1" applyFont="1" applyBorder="1" applyAlignment="1">
      <alignment horizontal="right" vertical="center"/>
    </xf>
    <xf numFmtId="165" fontId="2" fillId="0" borderId="3" xfId="6" applyNumberFormat="1" applyFont="1" applyBorder="1"/>
    <xf numFmtId="165" fontId="2" fillId="0" borderId="0" xfId="6" applyNumberFormat="1" applyFont="1"/>
    <xf numFmtId="165" fontId="1" fillId="2" borderId="3" xfId="6" applyNumberFormat="1" applyFont="1" applyFill="1" applyBorder="1" applyAlignment="1">
      <alignment horizontal="center" vertical="center" wrapText="1"/>
    </xf>
    <xf numFmtId="165" fontId="1" fillId="2" borderId="4" xfId="6" applyNumberFormat="1" applyFont="1" applyFill="1" applyBorder="1" applyAlignment="1">
      <alignment horizontal="center" vertical="center" wrapText="1"/>
    </xf>
    <xf numFmtId="165" fontId="1" fillId="0" borderId="1" xfId="6" applyNumberFormat="1" applyFont="1" applyBorder="1" applyAlignment="1">
      <alignment horizontal="left" vertical="center" indent="1"/>
    </xf>
    <xf numFmtId="165" fontId="2" fillId="0" borderId="2" xfId="6" applyNumberFormat="1" applyFont="1" applyBorder="1" applyAlignment="1">
      <alignment horizontal="left" vertical="center" indent="2"/>
    </xf>
    <xf numFmtId="165" fontId="2" fillId="0" borderId="2" xfId="6" applyNumberFormat="1" applyFont="1" applyBorder="1" applyAlignment="1">
      <alignment horizontal="left" vertical="center" indent="4"/>
    </xf>
    <xf numFmtId="165" fontId="2" fillId="0" borderId="2" xfId="6" applyNumberFormat="1" applyFont="1" applyBorder="1" applyAlignment="1">
      <alignment horizontal="left" vertical="center" indent="3"/>
    </xf>
    <xf numFmtId="165" fontId="1" fillId="0" borderId="2" xfId="6" applyNumberFormat="1" applyFont="1" applyBorder="1" applyAlignment="1">
      <alignment horizontal="left" vertical="center" indent="1"/>
    </xf>
    <xf numFmtId="165" fontId="2" fillId="0" borderId="2" xfId="6" applyNumberFormat="1" applyFont="1" applyBorder="1" applyAlignment="1">
      <alignment horizontal="left" indent="4"/>
    </xf>
    <xf numFmtId="165" fontId="2" fillId="0" borderId="2" xfId="6" applyNumberFormat="1" applyFont="1" applyBorder="1" applyAlignment="1">
      <alignment horizontal="left" indent="3"/>
    </xf>
    <xf numFmtId="165" fontId="1" fillId="0" borderId="2" xfId="6" applyNumberFormat="1" applyFont="1" applyBorder="1" applyAlignment="1">
      <alignment horizontal="left" indent="1"/>
    </xf>
    <xf numFmtId="165" fontId="2" fillId="0" borderId="3" xfId="6" applyNumberFormat="1" applyFont="1" applyBorder="1" applyAlignment="1">
      <alignment vertical="center"/>
    </xf>
    <xf numFmtId="165" fontId="2" fillId="0" borderId="3" xfId="6" applyNumberFormat="1" applyFont="1" applyBorder="1" applyAlignment="1">
      <alignment horizontal="left" vertical="center" indent="4"/>
    </xf>
    <xf numFmtId="165" fontId="2" fillId="0" borderId="3" xfId="6" applyNumberFormat="1" applyFont="1" applyBorder="1" applyAlignment="1" applyProtection="1">
      <alignment horizontal="right" vertical="top"/>
      <protection locked="0"/>
    </xf>
    <xf numFmtId="165" fontId="2" fillId="0" borderId="4" xfId="6" applyNumberFormat="1" applyFont="1" applyBorder="1" applyAlignment="1">
      <alignment horizontal="left" vertical="center" indent="4"/>
    </xf>
    <xf numFmtId="165" fontId="2" fillId="0" borderId="4" xfId="6" applyNumberFormat="1" applyFont="1" applyBorder="1" applyAlignment="1" applyProtection="1">
      <alignment horizontal="right" vertical="top"/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 wrapText="1"/>
    </xf>
    <xf numFmtId="0" fontId="22" fillId="5" borderId="45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justify" vertical="center"/>
    </xf>
    <xf numFmtId="0" fontId="27" fillId="0" borderId="42" xfId="0" applyFont="1" applyBorder="1" applyAlignment="1">
      <alignment horizontal="justify" vertical="center"/>
    </xf>
    <xf numFmtId="15" fontId="19" fillId="0" borderId="39" xfId="0" applyNumberFormat="1" applyFont="1" applyBorder="1" applyAlignment="1">
      <alignment horizontal="center" vertical="center" wrapText="1"/>
    </xf>
    <xf numFmtId="15" fontId="19" fillId="0" borderId="42" xfId="0" applyNumberFormat="1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2" fillId="5" borderId="43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right" vertical="center"/>
    </xf>
    <xf numFmtId="3" fontId="19" fillId="0" borderId="42" xfId="0" applyNumberFormat="1" applyFont="1" applyBorder="1" applyAlignment="1">
      <alignment horizontal="right" vertical="center"/>
    </xf>
    <xf numFmtId="3" fontId="19" fillId="0" borderId="44" xfId="0" applyNumberFormat="1" applyFont="1" applyBorder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2" fillId="5" borderId="42" xfId="0" applyFont="1" applyFill="1" applyBorder="1" applyAlignment="1">
      <alignment horizontal="center" vertical="center" wrapText="1"/>
    </xf>
  </cellXfs>
  <cellStyles count="7">
    <cellStyle name="Hipervínculo" xfId="1" builtinId="8"/>
    <cellStyle name="Millares" xfId="6" builtinId="3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23</xdr:row>
      <xdr:rowOff>76200</xdr:rowOff>
    </xdr:from>
    <xdr:to>
      <xdr:col>4</xdr:col>
      <xdr:colOff>436245</xdr:colOff>
      <xdr:row>30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CA4DD1-1F1B-45AD-A03A-72EB2922D78F}"/>
            </a:ext>
          </a:extLst>
        </xdr:cNvPr>
        <xdr:cNvSpPr txBox="1"/>
      </xdr:nvSpPr>
      <xdr:spPr>
        <a:xfrm>
          <a:off x="22860" y="3063240"/>
          <a:ext cx="7210425" cy="88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showGridLines="0" tabSelected="1" workbookViewId="0">
      <selection activeCell="B2" sqref="B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6" t="s">
        <v>174</v>
      </c>
      <c r="B1" s="7"/>
      <c r="C1" s="8" t="s">
        <v>0</v>
      </c>
      <c r="D1" s="9">
        <v>2024</v>
      </c>
    </row>
    <row r="2" spans="1:4" x14ac:dyDescent="0.2">
      <c r="A2" s="10" t="s">
        <v>1</v>
      </c>
      <c r="B2" s="11"/>
      <c r="C2" s="12" t="s">
        <v>2</v>
      </c>
      <c r="D2" s="13" t="s">
        <v>3</v>
      </c>
    </row>
    <row r="3" spans="1:4" x14ac:dyDescent="0.2">
      <c r="A3" s="10" t="s">
        <v>177</v>
      </c>
      <c r="B3" s="11"/>
      <c r="C3" s="12" t="s">
        <v>4</v>
      </c>
      <c r="D3" s="14">
        <v>3</v>
      </c>
    </row>
    <row r="4" spans="1:4" x14ac:dyDescent="0.2">
      <c r="A4" s="135" t="s">
        <v>5</v>
      </c>
      <c r="B4" s="136"/>
      <c r="C4" s="15"/>
      <c r="D4" s="16"/>
    </row>
    <row r="5" spans="1:4" x14ac:dyDescent="0.2">
      <c r="A5" s="17" t="s">
        <v>6</v>
      </c>
      <c r="B5" s="18" t="s">
        <v>7</v>
      </c>
    </row>
    <row r="6" spans="1:4" x14ac:dyDescent="0.2">
      <c r="A6" s="19"/>
      <c r="B6" s="20"/>
    </row>
    <row r="7" spans="1:4" x14ac:dyDescent="0.2">
      <c r="A7" s="21"/>
      <c r="B7" s="26" t="s">
        <v>8</v>
      </c>
    </row>
    <row r="8" spans="1:4" x14ac:dyDescent="0.2">
      <c r="A8" s="21"/>
      <c r="B8" s="22"/>
    </row>
    <row r="9" spans="1:4" x14ac:dyDescent="0.2">
      <c r="A9" s="31" t="s">
        <v>9</v>
      </c>
      <c r="B9" s="23" t="s">
        <v>10</v>
      </c>
    </row>
    <row r="10" spans="1:4" x14ac:dyDescent="0.2">
      <c r="A10" s="31" t="s">
        <v>11</v>
      </c>
      <c r="B10" s="23" t="s">
        <v>12</v>
      </c>
    </row>
    <row r="11" spans="1:4" x14ac:dyDescent="0.2">
      <c r="A11" s="31" t="s">
        <v>13</v>
      </c>
      <c r="B11" s="23" t="s">
        <v>14</v>
      </c>
    </row>
    <row r="12" spans="1:4" x14ac:dyDescent="0.2">
      <c r="A12" s="31" t="s">
        <v>15</v>
      </c>
      <c r="B12" s="23" t="s">
        <v>16</v>
      </c>
    </row>
    <row r="13" spans="1:4" x14ac:dyDescent="0.2">
      <c r="A13" s="31" t="s">
        <v>17</v>
      </c>
      <c r="B13" s="23" t="s">
        <v>18</v>
      </c>
    </row>
    <row r="14" spans="1:4" x14ac:dyDescent="0.2">
      <c r="A14" s="31" t="s">
        <v>19</v>
      </c>
      <c r="B14" s="23" t="s">
        <v>20</v>
      </c>
    </row>
    <row r="15" spans="1:4" ht="12" thickBot="1" x14ac:dyDescent="0.25">
      <c r="A15" s="24"/>
      <c r="B15" s="25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92.83203125" style="1" customWidth="1"/>
    <col min="3" max="3" width="25.1640625" style="1" customWidth="1"/>
    <col min="4" max="4" width="21.5" style="1" bestFit="1" customWidth="1"/>
    <col min="5" max="5" width="19.6640625" style="1" customWidth="1"/>
    <col min="6" max="6" width="16.33203125" style="1" customWidth="1"/>
    <col min="7" max="16384" width="12" style="1"/>
  </cols>
  <sheetData>
    <row r="1" spans="1:6" x14ac:dyDescent="0.2">
      <c r="B1" s="137" t="str">
        <f>'Notas de Disciplina Financiera'!A1</f>
        <v>Municipio de León</v>
      </c>
      <c r="C1" s="137"/>
      <c r="D1" s="137"/>
      <c r="E1" s="27" t="s">
        <v>0</v>
      </c>
      <c r="F1" s="28">
        <f>'Notas de Disciplina Financiera'!D1</f>
        <v>2024</v>
      </c>
    </row>
    <row r="2" spans="1:6" x14ac:dyDescent="0.2">
      <c r="B2" s="137" t="s">
        <v>1</v>
      </c>
      <c r="C2" s="137"/>
      <c r="D2" s="137"/>
      <c r="E2" s="27" t="s">
        <v>2</v>
      </c>
      <c r="F2" s="28" t="str">
        <f>'Notas de Disciplina Financiera'!D2</f>
        <v>Trimestral</v>
      </c>
    </row>
    <row r="3" spans="1:6" x14ac:dyDescent="0.2">
      <c r="B3" s="137" t="str">
        <f>'Notas de Disciplina Financiera'!A3</f>
        <v>Correspondiente del 01 de Enero al 30 Septiembre de 2024</v>
      </c>
      <c r="C3" s="137"/>
      <c r="D3" s="137"/>
      <c r="E3" s="27" t="s">
        <v>4</v>
      </c>
      <c r="F3" s="28">
        <f>'Notas de Disciplina Financiera'!D3</f>
        <v>3</v>
      </c>
    </row>
    <row r="5" spans="1:6" x14ac:dyDescent="0.2">
      <c r="B5" s="30" t="s">
        <v>10</v>
      </c>
    </row>
    <row r="7" spans="1:6" x14ac:dyDescent="0.2">
      <c r="B7" s="1" t="s">
        <v>21</v>
      </c>
    </row>
    <row r="8" spans="1:6" x14ac:dyDescent="0.2">
      <c r="B8" s="32" t="s">
        <v>22</v>
      </c>
    </row>
    <row r="9" spans="1:6" ht="28.15" customHeight="1" x14ac:dyDescent="0.2">
      <c r="A9" s="29"/>
      <c r="B9" s="47" t="s">
        <v>173</v>
      </c>
    </row>
    <row r="10" spans="1:6" x14ac:dyDescent="0.2">
      <c r="A10" s="29"/>
      <c r="B10" s="138" t="s">
        <v>135</v>
      </c>
      <c r="C10" s="139"/>
      <c r="D10" s="139"/>
      <c r="E10" s="140"/>
    </row>
    <row r="11" spans="1:6" x14ac:dyDescent="0.2">
      <c r="A11" s="29"/>
      <c r="B11" s="49" t="s">
        <v>175</v>
      </c>
      <c r="C11" s="50"/>
      <c r="D11" s="50"/>
      <c r="E11" s="51"/>
    </row>
    <row r="12" spans="1:6" x14ac:dyDescent="0.2">
      <c r="A12" s="29"/>
      <c r="B12" s="52" t="s">
        <v>136</v>
      </c>
      <c r="C12" s="53"/>
      <c r="D12" s="53"/>
      <c r="E12" s="54"/>
    </row>
    <row r="13" spans="1:6" x14ac:dyDescent="0.2">
      <c r="A13" s="29"/>
      <c r="B13" s="52" t="s">
        <v>176</v>
      </c>
      <c r="C13" s="53"/>
      <c r="D13" s="53"/>
      <c r="E13" s="54"/>
    </row>
    <row r="14" spans="1:6" x14ac:dyDescent="0.2">
      <c r="A14" s="29"/>
      <c r="B14" s="55" t="s">
        <v>28</v>
      </c>
      <c r="C14" s="56"/>
      <c r="D14" s="56"/>
      <c r="E14" s="57"/>
    </row>
    <row r="15" spans="1:6" x14ac:dyDescent="0.2">
      <c r="A15" s="29"/>
    </row>
    <row r="16" spans="1:6" ht="22.5" x14ac:dyDescent="0.2">
      <c r="A16" s="29"/>
      <c r="B16" s="58" t="s">
        <v>30</v>
      </c>
      <c r="C16" s="2" t="s">
        <v>137</v>
      </c>
      <c r="D16" s="2" t="s">
        <v>117</v>
      </c>
      <c r="E16" s="2" t="s">
        <v>138</v>
      </c>
    </row>
    <row r="17" spans="1:5" x14ac:dyDescent="0.2">
      <c r="A17" s="29"/>
      <c r="B17" s="59" t="s">
        <v>139</v>
      </c>
      <c r="C17" s="60">
        <v>8530547917.2700005</v>
      </c>
      <c r="D17" s="60">
        <v>7685585320.9399986</v>
      </c>
      <c r="E17" s="60">
        <v>7685933648.5499992</v>
      </c>
    </row>
    <row r="18" spans="1:5" x14ac:dyDescent="0.2">
      <c r="A18" s="29"/>
      <c r="B18" s="61" t="s">
        <v>140</v>
      </c>
      <c r="C18" s="62">
        <v>6441894871.0699997</v>
      </c>
      <c r="D18" s="62">
        <v>5524970257.7599993</v>
      </c>
      <c r="E18" s="62">
        <v>5525318585.3699999</v>
      </c>
    </row>
    <row r="19" spans="1:5" x14ac:dyDescent="0.2">
      <c r="A19" s="29"/>
      <c r="B19" s="61" t="s">
        <v>141</v>
      </c>
      <c r="C19" s="62">
        <v>2228274426.9700003</v>
      </c>
      <c r="D19" s="62">
        <v>1736949109.02</v>
      </c>
      <c r="E19" s="62">
        <v>1736949109.02</v>
      </c>
    </row>
    <row r="20" spans="1:5" x14ac:dyDescent="0.2">
      <c r="A20" s="29"/>
      <c r="B20" s="61" t="s">
        <v>142</v>
      </c>
      <c r="C20" s="62">
        <v>-139621380.77000001</v>
      </c>
      <c r="D20" s="62">
        <v>423665954.15999997</v>
      </c>
      <c r="E20" s="62">
        <v>423665954.15999997</v>
      </c>
    </row>
    <row r="21" spans="1:5" x14ac:dyDescent="0.2">
      <c r="A21" s="29"/>
      <c r="B21" s="4"/>
      <c r="C21" s="63"/>
      <c r="D21" s="63"/>
      <c r="E21" s="63"/>
    </row>
    <row r="22" spans="1:5" x14ac:dyDescent="0.2">
      <c r="A22" s="29"/>
      <c r="B22" s="59" t="s">
        <v>143</v>
      </c>
      <c r="C22" s="60">
        <v>8530547917.2700014</v>
      </c>
      <c r="D22" s="60">
        <v>4926913851.8199997</v>
      </c>
      <c r="E22" s="60">
        <v>4786899479.6600018</v>
      </c>
    </row>
    <row r="23" spans="1:5" x14ac:dyDescent="0.2">
      <c r="A23" s="29"/>
      <c r="B23" s="61" t="s">
        <v>144</v>
      </c>
      <c r="C23" s="62">
        <v>6441894870.7600021</v>
      </c>
      <c r="D23" s="62">
        <v>3668601821.6399999</v>
      </c>
      <c r="E23" s="62">
        <v>3580517825.650001</v>
      </c>
    </row>
    <row r="24" spans="1:5" x14ac:dyDescent="0.2">
      <c r="A24" s="29"/>
      <c r="B24" s="61" t="s">
        <v>145</v>
      </c>
      <c r="C24" s="62">
        <v>2088653046.5099995</v>
      </c>
      <c r="D24" s="62">
        <v>1258312030.1800001</v>
      </c>
      <c r="E24" s="62">
        <v>1206381654.0100002</v>
      </c>
    </row>
    <row r="25" spans="1:5" x14ac:dyDescent="0.2">
      <c r="A25" s="29"/>
      <c r="B25" s="4"/>
      <c r="C25" s="63"/>
      <c r="D25" s="63"/>
      <c r="E25" s="63"/>
    </row>
    <row r="26" spans="1:5" x14ac:dyDescent="0.2">
      <c r="A26" s="29"/>
      <c r="B26" s="59" t="s">
        <v>146</v>
      </c>
      <c r="C26" s="64">
        <v>0</v>
      </c>
      <c r="D26" s="60">
        <v>1792700574.5600011</v>
      </c>
      <c r="E26" s="60">
        <v>1750112563.8700016</v>
      </c>
    </row>
    <row r="27" spans="1:5" x14ac:dyDescent="0.2">
      <c r="A27" s="29"/>
      <c r="B27" s="61" t="s">
        <v>147</v>
      </c>
      <c r="C27" s="65">
        <v>0</v>
      </c>
      <c r="D27" s="66">
        <v>1576148993.0300012</v>
      </c>
      <c r="E27" s="66">
        <v>1533560982.3400016</v>
      </c>
    </row>
    <row r="28" spans="1:5" x14ac:dyDescent="0.2">
      <c r="A28" s="29"/>
      <c r="B28" s="61" t="s">
        <v>148</v>
      </c>
      <c r="C28" s="65">
        <v>0</v>
      </c>
      <c r="D28" s="66">
        <v>216551581.53</v>
      </c>
      <c r="E28" s="66">
        <v>216551581.53</v>
      </c>
    </row>
    <row r="29" spans="1:5" x14ac:dyDescent="0.2">
      <c r="A29" s="29"/>
      <c r="B29" s="4"/>
      <c r="C29" s="63"/>
      <c r="D29" s="63"/>
      <c r="E29" s="63"/>
    </row>
    <row r="30" spans="1:5" x14ac:dyDescent="0.2">
      <c r="A30" s="29"/>
      <c r="B30" s="59" t="s">
        <v>149</v>
      </c>
      <c r="C30" s="60">
        <v>-9.5367431640625E-7</v>
      </c>
      <c r="D30" s="60">
        <v>4551372043.6800003</v>
      </c>
      <c r="E30" s="60">
        <v>4649146732.7599993</v>
      </c>
    </row>
    <row r="31" spans="1:5" x14ac:dyDescent="0.2">
      <c r="A31" s="29"/>
      <c r="B31" s="59"/>
      <c r="C31" s="63"/>
      <c r="D31" s="63"/>
      <c r="E31" s="63"/>
    </row>
    <row r="32" spans="1:5" x14ac:dyDescent="0.2">
      <c r="A32" s="29"/>
      <c r="B32" s="59" t="s">
        <v>150</v>
      </c>
      <c r="C32" s="60">
        <v>139621380.76999906</v>
      </c>
      <c r="D32" s="60">
        <v>4127706089.5200005</v>
      </c>
      <c r="E32" s="60">
        <v>4225480778.5999994</v>
      </c>
    </row>
    <row r="33" spans="1:5" x14ac:dyDescent="0.2">
      <c r="A33" s="29"/>
      <c r="B33" s="59"/>
      <c r="C33" s="67"/>
      <c r="D33" s="67"/>
      <c r="E33" s="67"/>
    </row>
    <row r="34" spans="1:5" ht="22.5" x14ac:dyDescent="0.2">
      <c r="A34" s="29"/>
      <c r="B34" s="68" t="s">
        <v>151</v>
      </c>
      <c r="C34" s="60">
        <v>139621380.76999906</v>
      </c>
      <c r="D34" s="60">
        <v>2335005514.9599991</v>
      </c>
      <c r="E34" s="60">
        <v>2475368214.7299976</v>
      </c>
    </row>
    <row r="35" spans="1:5" x14ac:dyDescent="0.2">
      <c r="A35" s="29"/>
      <c r="B35" s="69"/>
      <c r="C35" s="70"/>
      <c r="D35" s="70"/>
      <c r="E35" s="70"/>
    </row>
    <row r="36" spans="1:5" x14ac:dyDescent="0.2">
      <c r="A36" s="29"/>
      <c r="B36" s="71"/>
    </row>
    <row r="37" spans="1:5" x14ac:dyDescent="0.2">
      <c r="A37" s="29"/>
      <c r="B37" s="58" t="s">
        <v>116</v>
      </c>
      <c r="C37" s="2" t="s">
        <v>152</v>
      </c>
      <c r="D37" s="2" t="s">
        <v>117</v>
      </c>
      <c r="E37" s="2" t="s">
        <v>118</v>
      </c>
    </row>
    <row r="38" spans="1:5" x14ac:dyDescent="0.2">
      <c r="A38" s="29"/>
      <c r="B38" s="59" t="s">
        <v>153</v>
      </c>
      <c r="C38" s="72">
        <v>158338510.23000002</v>
      </c>
      <c r="D38" s="72">
        <v>85841878.569999993</v>
      </c>
      <c r="E38" s="72">
        <v>85841878.569999993</v>
      </c>
    </row>
    <row r="39" spans="1:5" x14ac:dyDescent="0.2">
      <c r="A39" s="29"/>
      <c r="B39" s="61" t="s">
        <v>154</v>
      </c>
      <c r="C39" s="66">
        <v>0</v>
      </c>
      <c r="D39" s="66">
        <v>0</v>
      </c>
      <c r="E39" s="66">
        <v>0</v>
      </c>
    </row>
    <row r="40" spans="1:5" x14ac:dyDescent="0.2">
      <c r="A40" s="29"/>
      <c r="B40" s="61" t="s">
        <v>155</v>
      </c>
      <c r="C40" s="66">
        <v>158338510.23000002</v>
      </c>
      <c r="D40" s="66">
        <v>85841878.569999993</v>
      </c>
      <c r="E40" s="66">
        <v>85841878.569999993</v>
      </c>
    </row>
    <row r="41" spans="1:5" x14ac:dyDescent="0.2">
      <c r="A41" s="29"/>
      <c r="B41" s="73"/>
      <c r="C41" s="74"/>
      <c r="D41" s="74"/>
      <c r="E41" s="74"/>
    </row>
    <row r="42" spans="1:5" x14ac:dyDescent="0.2">
      <c r="A42" s="29"/>
      <c r="B42" s="59" t="s">
        <v>156</v>
      </c>
      <c r="C42" s="72">
        <v>297959890.99999905</v>
      </c>
      <c r="D42" s="72">
        <v>2420847393.5299993</v>
      </c>
      <c r="E42" s="72">
        <v>2561210093.2999978</v>
      </c>
    </row>
    <row r="43" spans="1:5" x14ac:dyDescent="0.2">
      <c r="A43" s="29"/>
      <c r="B43" s="5"/>
      <c r="C43" s="75"/>
      <c r="D43" s="75"/>
      <c r="E43" s="75"/>
    </row>
    <row r="44" spans="1:5" x14ac:dyDescent="0.2">
      <c r="A44" s="29"/>
      <c r="B44" s="71"/>
    </row>
    <row r="45" spans="1:5" ht="22.5" x14ac:dyDescent="0.2">
      <c r="A45" s="29"/>
      <c r="B45" s="58" t="s">
        <v>116</v>
      </c>
      <c r="C45" s="2" t="s">
        <v>157</v>
      </c>
      <c r="D45" s="2" t="s">
        <v>117</v>
      </c>
      <c r="E45" s="2" t="s">
        <v>138</v>
      </c>
    </row>
    <row r="46" spans="1:5" x14ac:dyDescent="0.2">
      <c r="A46" s="29"/>
      <c r="B46" s="59" t="s">
        <v>158</v>
      </c>
      <c r="C46" s="72">
        <v>0</v>
      </c>
      <c r="D46" s="72">
        <v>524187279.00999999</v>
      </c>
      <c r="E46" s="72">
        <v>524187279.00999999</v>
      </c>
    </row>
    <row r="47" spans="1:5" x14ac:dyDescent="0.2">
      <c r="A47" s="29"/>
      <c r="B47" s="61" t="s">
        <v>159</v>
      </c>
      <c r="C47" s="66">
        <v>0</v>
      </c>
      <c r="D47" s="66">
        <v>524187279.00999999</v>
      </c>
      <c r="E47" s="66">
        <v>524187279.00999999</v>
      </c>
    </row>
    <row r="48" spans="1:5" x14ac:dyDescent="0.2">
      <c r="A48" s="29"/>
      <c r="B48" s="61" t="s">
        <v>160</v>
      </c>
      <c r="C48" s="66">
        <v>0</v>
      </c>
      <c r="D48" s="66">
        <v>0</v>
      </c>
      <c r="E48" s="66">
        <v>0</v>
      </c>
    </row>
    <row r="49" spans="1:5" x14ac:dyDescent="0.2">
      <c r="A49" s="29"/>
      <c r="B49" s="59" t="s">
        <v>161</v>
      </c>
      <c r="C49" s="72">
        <v>139621380.77000001</v>
      </c>
      <c r="D49" s="72">
        <v>100521324.84999999</v>
      </c>
      <c r="E49" s="72">
        <v>100521324.84999999</v>
      </c>
    </row>
    <row r="50" spans="1:5" x14ac:dyDescent="0.2">
      <c r="A50" s="29"/>
      <c r="B50" s="61" t="s">
        <v>162</v>
      </c>
      <c r="C50" s="66">
        <v>0</v>
      </c>
      <c r="D50" s="66">
        <v>0</v>
      </c>
      <c r="E50" s="66">
        <v>0</v>
      </c>
    </row>
    <row r="51" spans="1:5" x14ac:dyDescent="0.2">
      <c r="A51" s="29"/>
      <c r="B51" s="61" t="s">
        <v>163</v>
      </c>
      <c r="C51" s="66">
        <v>139621380.77000001</v>
      </c>
      <c r="D51" s="66">
        <v>100521324.84999999</v>
      </c>
      <c r="E51" s="66">
        <v>100521324.84999999</v>
      </c>
    </row>
    <row r="52" spans="1:5" x14ac:dyDescent="0.2">
      <c r="A52" s="29"/>
      <c r="B52" s="73"/>
      <c r="C52" s="74"/>
      <c r="D52" s="74"/>
      <c r="E52" s="74"/>
    </row>
    <row r="53" spans="1:5" x14ac:dyDescent="0.2">
      <c r="A53" s="29"/>
      <c r="B53" s="59" t="s">
        <v>164</v>
      </c>
      <c r="C53" s="72">
        <v>-139621380.77000001</v>
      </c>
      <c r="D53" s="72">
        <v>423665954.15999997</v>
      </c>
      <c r="E53" s="72">
        <v>423665954.15999997</v>
      </c>
    </row>
    <row r="54" spans="1:5" x14ac:dyDescent="0.2">
      <c r="A54" s="29"/>
      <c r="B54" s="76"/>
      <c r="C54" s="75"/>
      <c r="D54" s="75"/>
      <c r="E54" s="75"/>
    </row>
    <row r="55" spans="1:5" x14ac:dyDescent="0.2">
      <c r="A55" s="29"/>
    </row>
    <row r="56" spans="1:5" ht="22.5" x14ac:dyDescent="0.2">
      <c r="A56" s="29"/>
      <c r="B56" s="58" t="s">
        <v>116</v>
      </c>
      <c r="C56" s="2" t="s">
        <v>157</v>
      </c>
      <c r="D56" s="2" t="s">
        <v>117</v>
      </c>
      <c r="E56" s="2" t="s">
        <v>138</v>
      </c>
    </row>
    <row r="57" spans="1:5" x14ac:dyDescent="0.2">
      <c r="A57" s="29"/>
      <c r="B57" s="77" t="s">
        <v>165</v>
      </c>
      <c r="C57" s="78">
        <v>6441894871.0699997</v>
      </c>
      <c r="D57" s="78">
        <v>5524970257.7599993</v>
      </c>
      <c r="E57" s="78">
        <v>5525318585.3699999</v>
      </c>
    </row>
    <row r="58" spans="1:5" ht="22.5" x14ac:dyDescent="0.2">
      <c r="A58" s="29"/>
      <c r="B58" s="79" t="s">
        <v>166</v>
      </c>
      <c r="C58" s="72">
        <v>0</v>
      </c>
      <c r="D58" s="72">
        <v>524187279.00999999</v>
      </c>
      <c r="E58" s="72">
        <v>524187279.00999999</v>
      </c>
    </row>
    <row r="59" spans="1:5" x14ac:dyDescent="0.2">
      <c r="A59" s="29"/>
      <c r="B59" s="80" t="s">
        <v>159</v>
      </c>
      <c r="C59" s="66">
        <v>0</v>
      </c>
      <c r="D59" s="66">
        <v>524187279.00999999</v>
      </c>
      <c r="E59" s="66">
        <v>524187279.00999999</v>
      </c>
    </row>
    <row r="60" spans="1:5" x14ac:dyDescent="0.2">
      <c r="A60" s="29"/>
      <c r="B60" s="80" t="s">
        <v>162</v>
      </c>
      <c r="C60" s="66">
        <v>0</v>
      </c>
      <c r="D60" s="66">
        <v>0</v>
      </c>
      <c r="E60" s="66">
        <v>0</v>
      </c>
    </row>
    <row r="61" spans="1:5" x14ac:dyDescent="0.2">
      <c r="A61" s="29"/>
      <c r="B61" s="73"/>
      <c r="C61" s="74"/>
      <c r="D61" s="74"/>
      <c r="E61" s="74"/>
    </row>
    <row r="62" spans="1:5" x14ac:dyDescent="0.2">
      <c r="A62" s="29"/>
      <c r="B62" s="61" t="s">
        <v>144</v>
      </c>
      <c r="C62" s="66">
        <v>6441894870.7600021</v>
      </c>
      <c r="D62" s="66">
        <v>3668601821.6399999</v>
      </c>
      <c r="E62" s="66">
        <v>3580517825.650001</v>
      </c>
    </row>
    <row r="63" spans="1:5" x14ac:dyDescent="0.2">
      <c r="A63" s="29"/>
      <c r="B63" s="73"/>
      <c r="C63" s="81"/>
      <c r="D63" s="81"/>
      <c r="E63" s="81"/>
    </row>
    <row r="64" spans="1:5" x14ac:dyDescent="0.2">
      <c r="A64" s="29"/>
      <c r="B64" s="61" t="s">
        <v>147</v>
      </c>
      <c r="C64" s="82">
        <v>0</v>
      </c>
      <c r="D64" s="66">
        <v>1576148993.0300012</v>
      </c>
      <c r="E64" s="66">
        <v>1533560982.3400016</v>
      </c>
    </row>
    <row r="65" spans="1:5" x14ac:dyDescent="0.2">
      <c r="A65" s="29"/>
      <c r="B65" s="73"/>
      <c r="C65" s="81"/>
      <c r="D65" s="81"/>
      <c r="E65" s="81"/>
    </row>
    <row r="66" spans="1:5" x14ac:dyDescent="0.2">
      <c r="A66" s="29"/>
      <c r="B66" s="68" t="s">
        <v>167</v>
      </c>
      <c r="C66" s="72">
        <v>0.30999755859375</v>
      </c>
      <c r="D66" s="72">
        <v>3956704708.1600008</v>
      </c>
      <c r="E66" s="72">
        <v>4002549021.0700006</v>
      </c>
    </row>
    <row r="67" spans="1:5" x14ac:dyDescent="0.2">
      <c r="A67" s="29"/>
      <c r="B67" s="83"/>
      <c r="C67" s="84"/>
      <c r="D67" s="84"/>
      <c r="E67" s="84"/>
    </row>
    <row r="68" spans="1:5" x14ac:dyDescent="0.2">
      <c r="A68" s="29"/>
      <c r="B68" s="68" t="s">
        <v>168</v>
      </c>
      <c r="C68" s="85">
        <v>0.30999755859375</v>
      </c>
      <c r="D68" s="85">
        <v>3432517429.1500006</v>
      </c>
      <c r="E68" s="85">
        <v>3478361742.0600004</v>
      </c>
    </row>
    <row r="69" spans="1:5" x14ac:dyDescent="0.2">
      <c r="A69" s="29"/>
      <c r="B69" s="5"/>
      <c r="C69" s="75"/>
      <c r="D69" s="75"/>
      <c r="E69" s="75"/>
    </row>
    <row r="70" spans="1:5" x14ac:dyDescent="0.2">
      <c r="A70" s="29"/>
    </row>
    <row r="71" spans="1:5" ht="22.5" x14ac:dyDescent="0.2">
      <c r="A71" s="29"/>
      <c r="B71" s="58" t="s">
        <v>116</v>
      </c>
      <c r="C71" s="2" t="s">
        <v>157</v>
      </c>
      <c r="D71" s="2" t="s">
        <v>117</v>
      </c>
      <c r="E71" s="2" t="s">
        <v>138</v>
      </c>
    </row>
    <row r="72" spans="1:5" x14ac:dyDescent="0.2">
      <c r="A72" s="29"/>
      <c r="B72" s="77" t="s">
        <v>141</v>
      </c>
      <c r="C72" s="86">
        <v>2228274426.9700003</v>
      </c>
      <c r="D72" s="86">
        <v>1736949109.02</v>
      </c>
      <c r="E72" s="86">
        <v>1736949109.02</v>
      </c>
    </row>
    <row r="73" spans="1:5" ht="22.5" x14ac:dyDescent="0.2">
      <c r="A73" s="29"/>
      <c r="B73" s="79" t="s">
        <v>169</v>
      </c>
      <c r="C73" s="60">
        <v>-139621380.77000001</v>
      </c>
      <c r="D73" s="60">
        <v>-100521324.84999999</v>
      </c>
      <c r="E73" s="60">
        <v>-100521324.84999999</v>
      </c>
    </row>
    <row r="74" spans="1:5" x14ac:dyDescent="0.2">
      <c r="A74" s="29"/>
      <c r="B74" s="80" t="s">
        <v>160</v>
      </c>
      <c r="C74" s="62">
        <v>0</v>
      </c>
      <c r="D74" s="62">
        <v>0</v>
      </c>
      <c r="E74" s="62">
        <v>0</v>
      </c>
    </row>
    <row r="75" spans="1:5" x14ac:dyDescent="0.2">
      <c r="A75" s="29"/>
      <c r="B75" s="80" t="s">
        <v>163</v>
      </c>
      <c r="C75" s="62">
        <v>139621380.77000001</v>
      </c>
      <c r="D75" s="62">
        <v>100521324.84999999</v>
      </c>
      <c r="E75" s="62">
        <v>100521324.84999999</v>
      </c>
    </row>
    <row r="76" spans="1:5" x14ac:dyDescent="0.2">
      <c r="A76" s="29"/>
      <c r="B76" s="73"/>
      <c r="C76" s="63"/>
      <c r="D76" s="63"/>
      <c r="E76" s="63"/>
    </row>
    <row r="77" spans="1:5" x14ac:dyDescent="0.2">
      <c r="A77" s="29"/>
      <c r="B77" s="61" t="s">
        <v>170</v>
      </c>
      <c r="C77" s="62">
        <v>2088653046.5099995</v>
      </c>
      <c r="D77" s="62">
        <v>1258312030.1800001</v>
      </c>
      <c r="E77" s="62">
        <v>1206381654.0100002</v>
      </c>
    </row>
    <row r="78" spans="1:5" x14ac:dyDescent="0.2">
      <c r="A78" s="29"/>
      <c r="B78" s="73"/>
      <c r="C78" s="63"/>
      <c r="D78" s="63"/>
      <c r="E78" s="63"/>
    </row>
    <row r="79" spans="1:5" x14ac:dyDescent="0.2">
      <c r="A79" s="29"/>
      <c r="B79" s="61" t="s">
        <v>148</v>
      </c>
      <c r="C79" s="65">
        <v>0</v>
      </c>
      <c r="D79" s="62">
        <v>216551581.53</v>
      </c>
      <c r="E79" s="62">
        <v>216551581.53</v>
      </c>
    </row>
    <row r="80" spans="1:5" x14ac:dyDescent="0.2">
      <c r="A80" s="29"/>
      <c r="B80" s="73"/>
      <c r="C80" s="63"/>
      <c r="D80" s="63"/>
      <c r="E80" s="63"/>
    </row>
    <row r="81" spans="1:5" x14ac:dyDescent="0.2">
      <c r="A81" s="29"/>
      <c r="B81" s="68" t="s">
        <v>171</v>
      </c>
      <c r="C81" s="60">
        <v>-0.30999922752380371</v>
      </c>
      <c r="D81" s="60">
        <v>594667335.51999998</v>
      </c>
      <c r="E81" s="60">
        <v>646597711.68999982</v>
      </c>
    </row>
    <row r="82" spans="1:5" x14ac:dyDescent="0.2">
      <c r="A82" s="29"/>
      <c r="B82" s="73"/>
      <c r="C82" s="63"/>
      <c r="D82" s="63"/>
      <c r="E82" s="63"/>
    </row>
    <row r="83" spans="1:5" ht="22.5" x14ac:dyDescent="0.2">
      <c r="A83" s="29"/>
      <c r="B83" s="68" t="s">
        <v>172</v>
      </c>
      <c r="C83" s="60">
        <v>139621380.46000078</v>
      </c>
      <c r="D83" s="60">
        <v>695188660.37</v>
      </c>
      <c r="E83" s="60">
        <v>747119036.53999984</v>
      </c>
    </row>
    <row r="84" spans="1:5" x14ac:dyDescent="0.2">
      <c r="A84" s="29"/>
      <c r="B84" s="5"/>
      <c r="C84" s="70"/>
      <c r="D84" s="70"/>
      <c r="E84" s="70"/>
    </row>
    <row r="85" spans="1:5" x14ac:dyDescent="0.2">
      <c r="A85" s="29"/>
    </row>
    <row r="86" spans="1:5" x14ac:dyDescent="0.2">
      <c r="B86" s="46" t="s">
        <v>23</v>
      </c>
    </row>
    <row r="87" spans="1:5" x14ac:dyDescent="0.2">
      <c r="B87" s="45" t="s">
        <v>24</v>
      </c>
    </row>
  </sheetData>
  <mergeCells count="4">
    <mergeCell ref="B1:D1"/>
    <mergeCell ref="B2:D2"/>
    <mergeCell ref="B3:D3"/>
    <mergeCell ref="B10:E10"/>
  </mergeCells>
  <hyperlinks>
    <hyperlink ref="B86" location="'NDF-01 (I)'!B63" display="Favor de ver el instructivo de esta nota (NDF-01):"/>
  </hyperlink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"/>
  <sheetViews>
    <sheetView showGridLines="0" topLeftCell="A95" zoomScaleNormal="100" workbookViewId="0">
      <selection activeCell="B131" sqref="B131:I131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.1640625" style="1" bestFit="1" customWidth="1"/>
    <col min="4" max="4" width="16.5" style="1" bestFit="1" customWidth="1"/>
    <col min="5" max="5" width="14.83203125" style="1" bestFit="1" customWidth="1"/>
    <col min="6" max="6" width="15" style="1" customWidth="1"/>
    <col min="7" max="8" width="16.5" style="1" bestFit="1" customWidth="1"/>
    <col min="9" max="9" width="18.1640625" style="1" bestFit="1" customWidth="1"/>
    <col min="10" max="16384" width="12" style="1"/>
  </cols>
  <sheetData>
    <row r="1" spans="1:11" x14ac:dyDescent="0.2">
      <c r="B1" s="137" t="str">
        <f>'Notas de Disciplina Financiera'!A1</f>
        <v>Municipio de León</v>
      </c>
      <c r="C1" s="137"/>
      <c r="D1" s="137"/>
      <c r="E1" s="27" t="s">
        <v>0</v>
      </c>
      <c r="F1" s="28">
        <f>'Notas de Disciplina Financiera'!D1</f>
        <v>2024</v>
      </c>
    </row>
    <row r="2" spans="1:11" x14ac:dyDescent="0.2">
      <c r="B2" s="137" t="s">
        <v>1</v>
      </c>
      <c r="C2" s="137"/>
      <c r="D2" s="137"/>
      <c r="E2" s="27" t="s">
        <v>2</v>
      </c>
      <c r="F2" s="28" t="str">
        <f>'Notas de Disciplina Financiera'!D2</f>
        <v>Trimestral</v>
      </c>
    </row>
    <row r="3" spans="1:11" x14ac:dyDescent="0.2">
      <c r="B3" s="137" t="str">
        <f>'Notas de Disciplina Financiera'!A3</f>
        <v>Correspondiente del 01 de Enero al 30 Septiembre de 2024</v>
      </c>
      <c r="C3" s="137"/>
      <c r="D3" s="137"/>
      <c r="E3" s="27" t="s">
        <v>4</v>
      </c>
      <c r="F3" s="28">
        <f>'Notas de Disciplina Financiera'!D3</f>
        <v>3</v>
      </c>
    </row>
    <row r="5" spans="1:11" x14ac:dyDescent="0.2">
      <c r="B5" s="30" t="s">
        <v>25</v>
      </c>
    </row>
    <row r="6" spans="1:11" x14ac:dyDescent="0.2">
      <c r="B6" s="146" t="str">
        <f>B1</f>
        <v>Municipio de León</v>
      </c>
      <c r="C6" s="146"/>
      <c r="D6" s="146"/>
      <c r="E6" s="146"/>
      <c r="F6" s="146"/>
      <c r="G6" s="146"/>
      <c r="H6" s="146"/>
      <c r="I6" s="146"/>
    </row>
    <row r="7" spans="1:11" x14ac:dyDescent="0.2">
      <c r="B7" s="141" t="s">
        <v>26</v>
      </c>
      <c r="C7" s="141"/>
      <c r="D7" s="141"/>
      <c r="E7" s="141"/>
      <c r="F7" s="141"/>
      <c r="G7" s="141"/>
      <c r="H7" s="141"/>
      <c r="I7" s="141"/>
    </row>
    <row r="8" spans="1:11" x14ac:dyDescent="0.2">
      <c r="B8" s="141" t="s">
        <v>27</v>
      </c>
      <c r="C8" s="141"/>
      <c r="D8" s="141"/>
      <c r="E8" s="141"/>
      <c r="F8" s="141"/>
      <c r="G8" s="141"/>
      <c r="H8" s="141"/>
      <c r="I8" s="141"/>
    </row>
    <row r="9" spans="1:11" x14ac:dyDescent="0.2">
      <c r="B9" s="141" t="str">
        <f>B3</f>
        <v>Correspondiente del 01 de Enero al 30 Septiembre de 2024</v>
      </c>
      <c r="C9" s="141"/>
      <c r="D9" s="141"/>
      <c r="E9" s="141"/>
      <c r="F9" s="141"/>
      <c r="G9" s="141"/>
      <c r="H9" s="141"/>
      <c r="I9" s="141"/>
    </row>
    <row r="10" spans="1:11" x14ac:dyDescent="0.2">
      <c r="B10" s="142" t="s">
        <v>28</v>
      </c>
      <c r="C10" s="142"/>
      <c r="D10" s="142"/>
      <c r="E10" s="142"/>
      <c r="F10" s="142"/>
      <c r="G10" s="142"/>
      <c r="H10" s="142"/>
      <c r="I10" s="142"/>
    </row>
    <row r="11" spans="1:11" x14ac:dyDescent="0.2">
      <c r="B11" s="3"/>
      <c r="C11" s="3"/>
      <c r="D11" s="143" t="s">
        <v>29</v>
      </c>
      <c r="E11" s="144"/>
      <c r="F11" s="144"/>
      <c r="G11" s="144"/>
      <c r="H11" s="145"/>
      <c r="I11" s="3"/>
    </row>
    <row r="12" spans="1:11" ht="56.25" customHeight="1" x14ac:dyDescent="0.2">
      <c r="B12" s="120" t="s">
        <v>30</v>
      </c>
      <c r="C12" s="120" t="s">
        <v>31</v>
      </c>
      <c r="D12" s="121" t="s">
        <v>32</v>
      </c>
      <c r="E12" s="121" t="s">
        <v>33</v>
      </c>
      <c r="F12" s="121" t="s">
        <v>34</v>
      </c>
      <c r="G12" s="121" t="s">
        <v>35</v>
      </c>
      <c r="H12" s="121" t="s">
        <v>36</v>
      </c>
      <c r="I12" s="120" t="s">
        <v>37</v>
      </c>
      <c r="J12" s="119"/>
      <c r="K12" s="119"/>
    </row>
    <row r="13" spans="1:11" x14ac:dyDescent="0.2">
      <c r="A13" s="29"/>
      <c r="B13" s="122" t="s">
        <v>38</v>
      </c>
      <c r="C13" s="114">
        <f>C14+C22+C32+C42+C52+C62+C66+C74+C78</f>
        <v>6441894870.7600002</v>
      </c>
      <c r="D13" s="114">
        <v>3213107840.1629333</v>
      </c>
      <c r="E13" s="114">
        <v>-360919663.25999999</v>
      </c>
      <c r="F13" s="114">
        <v>442973366.19426703</v>
      </c>
      <c r="G13" s="114">
        <v>3295161543.0972004</v>
      </c>
      <c r="H13" s="114">
        <f t="shared" ref="H13:I13" si="0">H14+H22+H32+H42+H52+H62+H66+H74+H78</f>
        <v>3400279361.7199998</v>
      </c>
      <c r="I13" s="114">
        <f t="shared" si="0"/>
        <v>9842174232.4799995</v>
      </c>
      <c r="J13" s="119"/>
      <c r="K13" s="119"/>
    </row>
    <row r="14" spans="1:11" x14ac:dyDescent="0.2">
      <c r="B14" s="123" t="s">
        <v>39</v>
      </c>
      <c r="C14" s="114">
        <f>SUM(C15:C21)</f>
        <v>3056390983.1199999</v>
      </c>
      <c r="D14" s="114">
        <f t="shared" ref="D14:I14" si="1">SUM(D15:D21)</f>
        <v>0</v>
      </c>
      <c r="E14" s="114">
        <f t="shared" si="1"/>
        <v>-149999999.99756399</v>
      </c>
      <c r="F14" s="114">
        <f t="shared" si="1"/>
        <v>186662823.58999944</v>
      </c>
      <c r="G14" s="114">
        <f t="shared" si="1"/>
        <v>-186662823.59243566</v>
      </c>
      <c r="H14" s="114">
        <f t="shared" si="1"/>
        <v>-150000000.00000021</v>
      </c>
      <c r="I14" s="114">
        <f t="shared" si="1"/>
        <v>2906390983.1199994</v>
      </c>
      <c r="J14" s="119"/>
      <c r="K14" s="119"/>
    </row>
    <row r="15" spans="1:11" x14ac:dyDescent="0.2">
      <c r="B15" s="124" t="s">
        <v>40</v>
      </c>
      <c r="C15" s="115">
        <v>1468998160.4400003</v>
      </c>
      <c r="D15" s="115">
        <v>0</v>
      </c>
      <c r="E15" s="115">
        <v>-130660561.717564</v>
      </c>
      <c r="F15" s="115">
        <v>0</v>
      </c>
      <c r="G15" s="115">
        <v>-147599936.89243579</v>
      </c>
      <c r="H15" s="115">
        <f>SUM(D15:G15)</f>
        <v>-278260498.60999978</v>
      </c>
      <c r="I15" s="115">
        <f>C15+H15</f>
        <v>1190737661.8300004</v>
      </c>
      <c r="J15" s="119"/>
      <c r="K15" s="119"/>
    </row>
    <row r="16" spans="1:11" x14ac:dyDescent="0.2">
      <c r="B16" s="124" t="s">
        <v>41</v>
      </c>
      <c r="C16" s="115">
        <v>21000000</v>
      </c>
      <c r="D16" s="115">
        <v>0</v>
      </c>
      <c r="E16" s="115">
        <v>0</v>
      </c>
      <c r="F16" s="115">
        <v>36696485.57</v>
      </c>
      <c r="G16" s="115">
        <v>0</v>
      </c>
      <c r="H16" s="115">
        <f t="shared" ref="H16:H79" si="2">SUM(D16:G16)</f>
        <v>36696485.57</v>
      </c>
      <c r="I16" s="115">
        <f t="shared" ref="I16:I21" si="3">C16+H16</f>
        <v>57696485.57</v>
      </c>
      <c r="J16" s="119"/>
      <c r="K16" s="119"/>
    </row>
    <row r="17" spans="2:11" x14ac:dyDescent="0.2">
      <c r="B17" s="124" t="s">
        <v>42</v>
      </c>
      <c r="C17" s="115">
        <v>308231399.16000015</v>
      </c>
      <c r="D17" s="115">
        <v>0</v>
      </c>
      <c r="E17" s="115">
        <v>0</v>
      </c>
      <c r="F17" s="115">
        <v>4029851.0199998021</v>
      </c>
      <c r="G17" s="115">
        <v>0</v>
      </c>
      <c r="H17" s="115">
        <f t="shared" si="2"/>
        <v>4029851.0199998021</v>
      </c>
      <c r="I17" s="115">
        <f t="shared" si="3"/>
        <v>312261250.17999995</v>
      </c>
      <c r="J17" s="119"/>
      <c r="K17" s="119"/>
    </row>
    <row r="18" spans="2:11" x14ac:dyDescent="0.2">
      <c r="B18" s="124" t="s">
        <v>43</v>
      </c>
      <c r="C18" s="115">
        <v>393230888.08999985</v>
      </c>
      <c r="D18" s="115">
        <v>0</v>
      </c>
      <c r="E18" s="115">
        <v>0</v>
      </c>
      <c r="F18" s="115">
        <v>0</v>
      </c>
      <c r="G18" s="115">
        <v>-33402325.059999883</v>
      </c>
      <c r="H18" s="115">
        <f t="shared" si="2"/>
        <v>-33402325.059999883</v>
      </c>
      <c r="I18" s="115">
        <f t="shared" si="3"/>
        <v>359828563.02999997</v>
      </c>
      <c r="J18" s="119"/>
      <c r="K18" s="119"/>
    </row>
    <row r="19" spans="2:11" x14ac:dyDescent="0.2">
      <c r="B19" s="124" t="s">
        <v>44</v>
      </c>
      <c r="C19" s="115">
        <v>844930535.50999951</v>
      </c>
      <c r="D19" s="115">
        <v>0</v>
      </c>
      <c r="E19" s="115">
        <v>-5000000</v>
      </c>
      <c r="F19" s="115">
        <v>145936486.99999964</v>
      </c>
      <c r="G19" s="115">
        <v>0</v>
      </c>
      <c r="H19" s="115">
        <f t="shared" si="2"/>
        <v>140936486.99999964</v>
      </c>
      <c r="I19" s="115">
        <f t="shared" si="3"/>
        <v>985867022.50999916</v>
      </c>
      <c r="J19" s="119"/>
      <c r="K19" s="119"/>
    </row>
    <row r="20" spans="2:11" x14ac:dyDescent="0.2">
      <c r="B20" s="124" t="s">
        <v>45</v>
      </c>
      <c r="C20" s="115">
        <v>19999999.919999998</v>
      </c>
      <c r="D20" s="115">
        <v>0</v>
      </c>
      <c r="E20" s="115">
        <v>-14339438.279999999</v>
      </c>
      <c r="F20" s="115">
        <v>0</v>
      </c>
      <c r="G20" s="115">
        <v>-5660561.6399999987</v>
      </c>
      <c r="H20" s="115">
        <f t="shared" si="2"/>
        <v>-19999999.919999998</v>
      </c>
      <c r="I20" s="115">
        <f t="shared" si="3"/>
        <v>0</v>
      </c>
      <c r="J20" s="119"/>
      <c r="K20" s="119"/>
    </row>
    <row r="21" spans="2:11" x14ac:dyDescent="0.2">
      <c r="B21" s="124" t="s">
        <v>46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f t="shared" si="2"/>
        <v>0</v>
      </c>
      <c r="I21" s="115">
        <f t="shared" si="3"/>
        <v>0</v>
      </c>
      <c r="J21" s="119"/>
      <c r="K21" s="119"/>
    </row>
    <row r="22" spans="2:11" x14ac:dyDescent="0.2">
      <c r="B22" s="123" t="s">
        <v>47</v>
      </c>
      <c r="C22" s="114">
        <f>SUM(C23:C31)</f>
        <v>319325384.19</v>
      </c>
      <c r="D22" s="114">
        <f t="shared" ref="D22:I22" si="4">SUM(D23:D31)</f>
        <v>0</v>
      </c>
      <c r="E22" s="114">
        <f t="shared" si="4"/>
        <v>0</v>
      </c>
      <c r="F22" s="114">
        <f t="shared" si="4"/>
        <v>68454960.050000012</v>
      </c>
      <c r="G22" s="114">
        <f t="shared" si="4"/>
        <v>-15765523.130000006</v>
      </c>
      <c r="H22" s="114">
        <f t="shared" si="4"/>
        <v>52689436.920000002</v>
      </c>
      <c r="I22" s="114">
        <f t="shared" si="4"/>
        <v>372014821.11000001</v>
      </c>
      <c r="J22" s="119"/>
      <c r="K22" s="119"/>
    </row>
    <row r="23" spans="2:11" x14ac:dyDescent="0.2">
      <c r="B23" s="124" t="s">
        <v>48</v>
      </c>
      <c r="C23" s="115">
        <v>14272632.909999998</v>
      </c>
      <c r="D23" s="115">
        <v>0</v>
      </c>
      <c r="E23" s="115">
        <v>0</v>
      </c>
      <c r="F23" s="115">
        <v>4425737.4000000041</v>
      </c>
      <c r="G23" s="115">
        <v>0</v>
      </c>
      <c r="H23" s="115">
        <f t="shared" si="2"/>
        <v>4425737.4000000041</v>
      </c>
      <c r="I23" s="115">
        <f t="shared" ref="I23:I31" si="5">C23+H23</f>
        <v>18698370.310000002</v>
      </c>
      <c r="J23" s="119"/>
      <c r="K23" s="119"/>
    </row>
    <row r="24" spans="2:11" x14ac:dyDescent="0.2">
      <c r="B24" s="124" t="s">
        <v>49</v>
      </c>
      <c r="C24" s="115">
        <v>20743474.93</v>
      </c>
      <c r="D24" s="115">
        <v>0</v>
      </c>
      <c r="E24" s="115">
        <v>0</v>
      </c>
      <c r="F24" s="115">
        <v>7376745.4899999946</v>
      </c>
      <c r="G24" s="115">
        <v>0</v>
      </c>
      <c r="H24" s="115">
        <f t="shared" si="2"/>
        <v>7376745.4899999946</v>
      </c>
      <c r="I24" s="115">
        <f t="shared" si="5"/>
        <v>28120220.419999994</v>
      </c>
      <c r="J24" s="119"/>
      <c r="K24" s="119"/>
    </row>
    <row r="25" spans="2:11" x14ac:dyDescent="0.2">
      <c r="B25" s="124" t="s">
        <v>50</v>
      </c>
      <c r="C25" s="115">
        <v>930780</v>
      </c>
      <c r="D25" s="115">
        <v>0</v>
      </c>
      <c r="E25" s="115">
        <v>0</v>
      </c>
      <c r="F25" s="115">
        <v>1031316.48</v>
      </c>
      <c r="G25" s="115">
        <v>0</v>
      </c>
      <c r="H25" s="115">
        <f t="shared" si="2"/>
        <v>1031316.48</v>
      </c>
      <c r="I25" s="115">
        <f t="shared" si="5"/>
        <v>1962096.48</v>
      </c>
      <c r="J25" s="119"/>
      <c r="K25" s="119"/>
    </row>
    <row r="26" spans="2:11" x14ac:dyDescent="0.2">
      <c r="B26" s="124" t="s">
        <v>51</v>
      </c>
      <c r="C26" s="115">
        <v>35783093.950000003</v>
      </c>
      <c r="D26" s="115">
        <v>0</v>
      </c>
      <c r="E26" s="115">
        <v>0</v>
      </c>
      <c r="F26" s="115">
        <v>22505257.090000011</v>
      </c>
      <c r="G26" s="115">
        <v>0</v>
      </c>
      <c r="H26" s="115">
        <f t="shared" si="2"/>
        <v>22505257.090000011</v>
      </c>
      <c r="I26" s="115">
        <f t="shared" si="5"/>
        <v>58288351.040000014</v>
      </c>
      <c r="J26" s="119"/>
      <c r="K26" s="119"/>
    </row>
    <row r="27" spans="2:11" x14ac:dyDescent="0.2">
      <c r="B27" s="124" t="s">
        <v>52</v>
      </c>
      <c r="C27" s="115">
        <v>19756300.679999996</v>
      </c>
      <c r="D27" s="115">
        <v>0</v>
      </c>
      <c r="E27" s="115">
        <v>0</v>
      </c>
      <c r="F27" s="115">
        <v>0</v>
      </c>
      <c r="G27" s="115">
        <v>-1741295.9199999981</v>
      </c>
      <c r="H27" s="115">
        <f t="shared" si="2"/>
        <v>-1741295.9199999981</v>
      </c>
      <c r="I27" s="115">
        <f t="shared" si="5"/>
        <v>18015004.759999998</v>
      </c>
      <c r="J27" s="119"/>
      <c r="K27" s="119"/>
    </row>
    <row r="28" spans="2:11" x14ac:dyDescent="0.2">
      <c r="B28" s="124" t="s">
        <v>53</v>
      </c>
      <c r="C28" s="115">
        <v>184431864.28</v>
      </c>
      <c r="D28" s="115">
        <v>0</v>
      </c>
      <c r="E28" s="115">
        <v>0</v>
      </c>
      <c r="F28" s="115">
        <v>0</v>
      </c>
      <c r="G28" s="115">
        <v>-14024227.210000008</v>
      </c>
      <c r="H28" s="115">
        <f t="shared" si="2"/>
        <v>-14024227.210000008</v>
      </c>
      <c r="I28" s="115">
        <f t="shared" si="5"/>
        <v>170407637.06999999</v>
      </c>
      <c r="J28" s="119"/>
      <c r="K28" s="119"/>
    </row>
    <row r="29" spans="2:11" x14ac:dyDescent="0.2">
      <c r="B29" s="124" t="s">
        <v>54</v>
      </c>
      <c r="C29" s="115">
        <v>11446728.810000001</v>
      </c>
      <c r="D29" s="115">
        <v>0</v>
      </c>
      <c r="E29" s="115">
        <v>0</v>
      </c>
      <c r="F29" s="115">
        <v>24858700.010000005</v>
      </c>
      <c r="G29" s="115">
        <v>0</v>
      </c>
      <c r="H29" s="115">
        <f t="shared" si="2"/>
        <v>24858700.010000005</v>
      </c>
      <c r="I29" s="115">
        <f t="shared" si="5"/>
        <v>36305428.820000008</v>
      </c>
      <c r="J29" s="119"/>
      <c r="K29" s="119"/>
    </row>
    <row r="30" spans="2:11" x14ac:dyDescent="0.2">
      <c r="B30" s="124" t="s">
        <v>55</v>
      </c>
      <c r="C30" s="115">
        <v>2335005</v>
      </c>
      <c r="D30" s="115">
        <v>0</v>
      </c>
      <c r="E30" s="115">
        <v>0</v>
      </c>
      <c r="F30" s="115">
        <v>4489175.37</v>
      </c>
      <c r="G30" s="115">
        <v>0</v>
      </c>
      <c r="H30" s="115">
        <f t="shared" si="2"/>
        <v>4489175.37</v>
      </c>
      <c r="I30" s="115">
        <f t="shared" si="5"/>
        <v>6824180.3700000001</v>
      </c>
      <c r="J30" s="119"/>
      <c r="K30" s="119"/>
    </row>
    <row r="31" spans="2:11" x14ac:dyDescent="0.2">
      <c r="B31" s="124" t="s">
        <v>56</v>
      </c>
      <c r="C31" s="115">
        <v>29625503.630000003</v>
      </c>
      <c r="D31" s="115">
        <v>0</v>
      </c>
      <c r="E31" s="115">
        <v>0</v>
      </c>
      <c r="F31" s="115">
        <v>3768028.2100000046</v>
      </c>
      <c r="G31" s="115">
        <v>0</v>
      </c>
      <c r="H31" s="115">
        <f t="shared" si="2"/>
        <v>3768028.2100000046</v>
      </c>
      <c r="I31" s="115">
        <f t="shared" si="5"/>
        <v>33393531.840000007</v>
      </c>
      <c r="J31" s="119"/>
      <c r="K31" s="119"/>
    </row>
    <row r="32" spans="2:11" x14ac:dyDescent="0.2">
      <c r="B32" s="123" t="s">
        <v>57</v>
      </c>
      <c r="C32" s="114">
        <f>SUM(C33:C41)</f>
        <v>1323800322.6600003</v>
      </c>
      <c r="D32" s="114">
        <f t="shared" ref="D32:I32" si="6">SUM(D33:D41)</f>
        <v>0</v>
      </c>
      <c r="E32" s="114">
        <f t="shared" si="6"/>
        <v>0</v>
      </c>
      <c r="F32" s="114">
        <f t="shared" si="6"/>
        <v>422710524.75000042</v>
      </c>
      <c r="G32" s="114">
        <f t="shared" si="6"/>
        <v>-4753066.7300001327</v>
      </c>
      <c r="H32" s="114">
        <f t="shared" si="6"/>
        <v>417957458.02000028</v>
      </c>
      <c r="I32" s="114">
        <f t="shared" si="6"/>
        <v>1741757780.6800005</v>
      </c>
      <c r="J32" s="119"/>
      <c r="K32" s="119"/>
    </row>
    <row r="33" spans="2:11" x14ac:dyDescent="0.2">
      <c r="B33" s="124" t="s">
        <v>58</v>
      </c>
      <c r="C33" s="115">
        <v>304507581.72000009</v>
      </c>
      <c r="D33" s="115">
        <v>0</v>
      </c>
      <c r="E33" s="115">
        <v>0</v>
      </c>
      <c r="F33" s="115">
        <v>16317161.629999936</v>
      </c>
      <c r="G33" s="115">
        <v>0</v>
      </c>
      <c r="H33" s="115">
        <f t="shared" si="2"/>
        <v>16317161.629999936</v>
      </c>
      <c r="I33" s="115">
        <f t="shared" ref="I33:I41" si="7">C33+H33</f>
        <v>320824743.35000002</v>
      </c>
      <c r="J33" s="119"/>
      <c r="K33" s="119"/>
    </row>
    <row r="34" spans="2:11" x14ac:dyDescent="0.2">
      <c r="B34" s="124" t="s">
        <v>59</v>
      </c>
      <c r="C34" s="115">
        <v>108997972.24000002</v>
      </c>
      <c r="D34" s="115">
        <v>0</v>
      </c>
      <c r="E34" s="115">
        <v>0</v>
      </c>
      <c r="F34" s="115">
        <v>24684121.979999989</v>
      </c>
      <c r="G34" s="115">
        <v>0</v>
      </c>
      <c r="H34" s="115">
        <f t="shared" si="2"/>
        <v>24684121.979999989</v>
      </c>
      <c r="I34" s="115">
        <f t="shared" si="7"/>
        <v>133682094.22000001</v>
      </c>
      <c r="J34" s="119"/>
      <c r="K34" s="119"/>
    </row>
    <row r="35" spans="2:11" x14ac:dyDescent="0.2">
      <c r="B35" s="124" t="s">
        <v>60</v>
      </c>
      <c r="C35" s="115">
        <v>183149911.77000004</v>
      </c>
      <c r="D35" s="115">
        <v>0</v>
      </c>
      <c r="E35" s="115">
        <v>0</v>
      </c>
      <c r="F35" s="115">
        <v>35691772.429999977</v>
      </c>
      <c r="G35" s="115">
        <v>0</v>
      </c>
      <c r="H35" s="115">
        <f t="shared" si="2"/>
        <v>35691772.429999977</v>
      </c>
      <c r="I35" s="115">
        <f t="shared" si="7"/>
        <v>218841684.20000002</v>
      </c>
      <c r="J35" s="119"/>
      <c r="K35" s="119"/>
    </row>
    <row r="36" spans="2:11" x14ac:dyDescent="0.2">
      <c r="B36" s="124" t="s">
        <v>61</v>
      </c>
      <c r="C36" s="115">
        <v>54661646.159999996</v>
      </c>
      <c r="D36" s="115">
        <v>0</v>
      </c>
      <c r="E36" s="115">
        <v>0</v>
      </c>
      <c r="F36" s="115">
        <v>10440876.43</v>
      </c>
      <c r="G36" s="115">
        <v>0</v>
      </c>
      <c r="H36" s="115">
        <f t="shared" si="2"/>
        <v>10440876.43</v>
      </c>
      <c r="I36" s="115">
        <f t="shared" si="7"/>
        <v>65102522.589999996</v>
      </c>
      <c r="J36" s="119"/>
      <c r="K36" s="119"/>
    </row>
    <row r="37" spans="2:11" x14ac:dyDescent="0.2">
      <c r="B37" s="124" t="s">
        <v>62</v>
      </c>
      <c r="C37" s="115">
        <v>338683097.06000012</v>
      </c>
      <c r="D37" s="115">
        <v>0</v>
      </c>
      <c r="E37" s="115">
        <v>0</v>
      </c>
      <c r="F37" s="115">
        <v>316134004.77000052</v>
      </c>
      <c r="G37" s="115">
        <v>0</v>
      </c>
      <c r="H37" s="115">
        <f t="shared" si="2"/>
        <v>316134004.77000052</v>
      </c>
      <c r="I37" s="115">
        <f t="shared" si="7"/>
        <v>654817101.83000064</v>
      </c>
      <c r="J37" s="119"/>
      <c r="K37" s="119"/>
    </row>
    <row r="38" spans="2:11" x14ac:dyDescent="0.2">
      <c r="B38" s="124" t="s">
        <v>63</v>
      </c>
      <c r="C38" s="115">
        <v>112983489.05</v>
      </c>
      <c r="D38" s="115">
        <v>0</v>
      </c>
      <c r="E38" s="115">
        <v>0</v>
      </c>
      <c r="F38" s="115">
        <v>16243318.5</v>
      </c>
      <c r="G38" s="115">
        <v>0</v>
      </c>
      <c r="H38" s="115">
        <f t="shared" si="2"/>
        <v>16243318.5</v>
      </c>
      <c r="I38" s="115">
        <f t="shared" si="7"/>
        <v>129226807.55</v>
      </c>
      <c r="J38" s="119"/>
      <c r="K38" s="119"/>
    </row>
    <row r="39" spans="2:11" x14ac:dyDescent="0.2">
      <c r="B39" s="124" t="s">
        <v>64</v>
      </c>
      <c r="C39" s="115">
        <v>6754399.3700000001</v>
      </c>
      <c r="D39" s="115">
        <v>0</v>
      </c>
      <c r="E39" s="115">
        <v>0</v>
      </c>
      <c r="F39" s="115">
        <v>0</v>
      </c>
      <c r="G39" s="115">
        <v>-919818.00999999978</v>
      </c>
      <c r="H39" s="115">
        <f t="shared" si="2"/>
        <v>-919818.00999999978</v>
      </c>
      <c r="I39" s="115">
        <f t="shared" si="7"/>
        <v>5834581.3600000003</v>
      </c>
      <c r="J39" s="119"/>
      <c r="K39" s="119"/>
    </row>
    <row r="40" spans="2:11" x14ac:dyDescent="0.2">
      <c r="B40" s="124" t="s">
        <v>65</v>
      </c>
      <c r="C40" s="115">
        <v>104038830.69999999</v>
      </c>
      <c r="D40" s="115">
        <v>0</v>
      </c>
      <c r="E40" s="115">
        <v>0</v>
      </c>
      <c r="F40" s="115">
        <v>3199269.0100000054</v>
      </c>
      <c r="G40" s="115">
        <v>0</v>
      </c>
      <c r="H40" s="115">
        <f t="shared" si="2"/>
        <v>3199269.0100000054</v>
      </c>
      <c r="I40" s="115">
        <f t="shared" si="7"/>
        <v>107238099.70999999</v>
      </c>
      <c r="J40" s="119"/>
      <c r="K40" s="119"/>
    </row>
    <row r="41" spans="2:11" x14ac:dyDescent="0.2">
      <c r="B41" s="124" t="s">
        <v>66</v>
      </c>
      <c r="C41" s="115">
        <v>110023394.59000006</v>
      </c>
      <c r="D41" s="115">
        <v>0</v>
      </c>
      <c r="E41" s="115">
        <v>0</v>
      </c>
      <c r="F41" s="115">
        <v>0</v>
      </c>
      <c r="G41" s="115">
        <v>-3833248.7200001329</v>
      </c>
      <c r="H41" s="115">
        <f t="shared" si="2"/>
        <v>-3833248.7200001329</v>
      </c>
      <c r="I41" s="115">
        <f t="shared" si="7"/>
        <v>106190145.86999993</v>
      </c>
      <c r="J41" s="119"/>
      <c r="K41" s="119"/>
    </row>
    <row r="42" spans="2:11" x14ac:dyDescent="0.2">
      <c r="B42" s="123" t="s">
        <v>67</v>
      </c>
      <c r="C42" s="114">
        <f>SUM(C43:C51)</f>
        <v>1106771859.1600001</v>
      </c>
      <c r="D42" s="114">
        <f t="shared" ref="D42:I42" si="8">SUM(D43:D51)</f>
        <v>302550</v>
      </c>
      <c r="E42" s="114">
        <f t="shared" si="8"/>
        <v>0</v>
      </c>
      <c r="F42" s="114">
        <f t="shared" si="8"/>
        <v>235718349.21999982</v>
      </c>
      <c r="G42" s="114">
        <f t="shared" si="8"/>
        <v>0</v>
      </c>
      <c r="H42" s="114">
        <f t="shared" si="8"/>
        <v>236020899.21999982</v>
      </c>
      <c r="I42" s="114">
        <f t="shared" si="8"/>
        <v>1342792758.3799999</v>
      </c>
      <c r="J42" s="119"/>
      <c r="K42" s="119"/>
    </row>
    <row r="43" spans="2:11" x14ac:dyDescent="0.2">
      <c r="B43" s="124" t="s">
        <v>68</v>
      </c>
      <c r="C43" s="115">
        <v>0</v>
      </c>
      <c r="D43" s="115">
        <v>0</v>
      </c>
      <c r="E43" s="115">
        <v>0</v>
      </c>
      <c r="F43" s="115">
        <v>5012845.55</v>
      </c>
      <c r="G43" s="115">
        <v>0</v>
      </c>
      <c r="H43" s="115">
        <f t="shared" si="2"/>
        <v>5012845.55</v>
      </c>
      <c r="I43" s="115">
        <f t="shared" ref="I43:I51" si="9">C43+H43</f>
        <v>5012845.55</v>
      </c>
      <c r="J43" s="119"/>
      <c r="K43" s="119"/>
    </row>
    <row r="44" spans="2:11" x14ac:dyDescent="0.2">
      <c r="B44" s="124" t="s">
        <v>69</v>
      </c>
      <c r="C44" s="115">
        <v>760036679.13999987</v>
      </c>
      <c r="D44" s="115">
        <v>0</v>
      </c>
      <c r="E44" s="115">
        <v>0</v>
      </c>
      <c r="F44" s="115">
        <v>152529351.01999986</v>
      </c>
      <c r="G44" s="115">
        <v>0</v>
      </c>
      <c r="H44" s="115">
        <f t="shared" si="2"/>
        <v>152529351.01999986</v>
      </c>
      <c r="I44" s="115">
        <f t="shared" si="9"/>
        <v>912566030.15999973</v>
      </c>
      <c r="J44" s="119"/>
      <c r="K44" s="119"/>
    </row>
    <row r="45" spans="2:11" x14ac:dyDescent="0.2">
      <c r="B45" s="124" t="s">
        <v>70</v>
      </c>
      <c r="C45" s="115">
        <v>109548884.40000001</v>
      </c>
      <c r="D45" s="115">
        <v>302550</v>
      </c>
      <c r="E45" s="115">
        <v>0</v>
      </c>
      <c r="F45" s="115">
        <v>31597163.460000008</v>
      </c>
      <c r="G45" s="115">
        <v>0</v>
      </c>
      <c r="H45" s="115">
        <f t="shared" si="2"/>
        <v>31899713.460000008</v>
      </c>
      <c r="I45" s="115">
        <f t="shared" si="9"/>
        <v>141448597.86000001</v>
      </c>
      <c r="J45" s="119"/>
      <c r="K45" s="119"/>
    </row>
    <row r="46" spans="2:11" x14ac:dyDescent="0.2">
      <c r="B46" s="124" t="s">
        <v>71</v>
      </c>
      <c r="C46" s="115">
        <v>235090908.23000002</v>
      </c>
      <c r="D46" s="115">
        <v>0</v>
      </c>
      <c r="E46" s="115">
        <v>0</v>
      </c>
      <c r="F46" s="115">
        <v>46578989.189999938</v>
      </c>
      <c r="G46" s="115">
        <v>0</v>
      </c>
      <c r="H46" s="115">
        <f t="shared" si="2"/>
        <v>46578989.189999938</v>
      </c>
      <c r="I46" s="115">
        <f t="shared" si="9"/>
        <v>281669897.41999996</v>
      </c>
      <c r="J46" s="119"/>
      <c r="K46" s="119"/>
    </row>
    <row r="47" spans="2:11" x14ac:dyDescent="0.2">
      <c r="B47" s="124" t="s">
        <v>72</v>
      </c>
      <c r="C47" s="115">
        <v>1795387.39</v>
      </c>
      <c r="D47" s="115">
        <v>0</v>
      </c>
      <c r="E47" s="115">
        <v>0</v>
      </c>
      <c r="F47" s="115">
        <v>0</v>
      </c>
      <c r="G47" s="115">
        <v>0</v>
      </c>
      <c r="H47" s="115">
        <f t="shared" si="2"/>
        <v>0</v>
      </c>
      <c r="I47" s="115">
        <f t="shared" si="9"/>
        <v>1795387.39</v>
      </c>
      <c r="J47" s="119"/>
      <c r="K47" s="119"/>
    </row>
    <row r="48" spans="2:11" x14ac:dyDescent="0.2">
      <c r="B48" s="124" t="s">
        <v>73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f t="shared" si="2"/>
        <v>0</v>
      </c>
      <c r="I48" s="115">
        <f t="shared" si="9"/>
        <v>0</v>
      </c>
      <c r="J48" s="119"/>
      <c r="K48" s="119"/>
    </row>
    <row r="49" spans="2:11" x14ac:dyDescent="0.2">
      <c r="B49" s="124" t="s">
        <v>74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f t="shared" si="2"/>
        <v>0</v>
      </c>
      <c r="I49" s="115">
        <f t="shared" si="9"/>
        <v>0</v>
      </c>
      <c r="J49" s="119"/>
      <c r="K49" s="119"/>
    </row>
    <row r="50" spans="2:11" x14ac:dyDescent="0.2">
      <c r="B50" s="124" t="s">
        <v>75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f t="shared" si="2"/>
        <v>0</v>
      </c>
      <c r="I50" s="115">
        <f t="shared" si="9"/>
        <v>0</v>
      </c>
      <c r="J50" s="119"/>
      <c r="K50" s="119"/>
    </row>
    <row r="51" spans="2:11" x14ac:dyDescent="0.2">
      <c r="B51" s="124" t="s">
        <v>76</v>
      </c>
      <c r="C51" s="115">
        <v>300000</v>
      </c>
      <c r="D51" s="115">
        <v>0</v>
      </c>
      <c r="E51" s="115">
        <v>0</v>
      </c>
      <c r="F51" s="115">
        <v>0</v>
      </c>
      <c r="G51" s="115">
        <v>0</v>
      </c>
      <c r="H51" s="115">
        <f t="shared" si="2"/>
        <v>0</v>
      </c>
      <c r="I51" s="115">
        <f t="shared" si="9"/>
        <v>300000</v>
      </c>
      <c r="J51" s="119"/>
      <c r="K51" s="119"/>
    </row>
    <row r="52" spans="2:11" x14ac:dyDescent="0.2">
      <c r="B52" s="123" t="s">
        <v>77</v>
      </c>
      <c r="C52" s="114">
        <f>SUM(C53:C61)</f>
        <v>136789190.29000002</v>
      </c>
      <c r="D52" s="114">
        <f t="shared" ref="D52:I52" si="10">SUM(D53:D61)</f>
        <v>0</v>
      </c>
      <c r="E52" s="114">
        <f t="shared" si="10"/>
        <v>0</v>
      </c>
      <c r="F52" s="114">
        <f t="shared" si="10"/>
        <v>285221778.42999995</v>
      </c>
      <c r="G52" s="114">
        <f t="shared" si="10"/>
        <v>0</v>
      </c>
      <c r="H52" s="114">
        <f t="shared" si="10"/>
        <v>285221778.42999995</v>
      </c>
      <c r="I52" s="114">
        <f t="shared" si="10"/>
        <v>422010968.71999991</v>
      </c>
      <c r="J52" s="119"/>
      <c r="K52" s="119"/>
    </row>
    <row r="53" spans="2:11" x14ac:dyDescent="0.2">
      <c r="B53" s="124" t="s">
        <v>78</v>
      </c>
      <c r="C53" s="115">
        <v>35028977.250000007</v>
      </c>
      <c r="D53" s="115">
        <v>0</v>
      </c>
      <c r="E53" s="115">
        <v>0</v>
      </c>
      <c r="F53" s="115">
        <v>23544502.909999944</v>
      </c>
      <c r="G53" s="115">
        <v>0</v>
      </c>
      <c r="H53" s="115">
        <f t="shared" si="2"/>
        <v>23544502.909999944</v>
      </c>
      <c r="I53" s="115">
        <f t="shared" ref="I53:I61" si="11">C53+H53</f>
        <v>58573480.159999952</v>
      </c>
      <c r="J53" s="119"/>
      <c r="K53" s="119"/>
    </row>
    <row r="54" spans="2:11" x14ac:dyDescent="0.2">
      <c r="B54" s="124" t="s">
        <v>79</v>
      </c>
      <c r="C54" s="115">
        <v>5935744.7999999998</v>
      </c>
      <c r="D54" s="115">
        <v>0</v>
      </c>
      <c r="E54" s="115">
        <v>0</v>
      </c>
      <c r="F54" s="115">
        <v>11419453.600000001</v>
      </c>
      <c r="G54" s="115">
        <v>0</v>
      </c>
      <c r="H54" s="115">
        <f t="shared" si="2"/>
        <v>11419453.600000001</v>
      </c>
      <c r="I54" s="115">
        <f t="shared" si="11"/>
        <v>17355198.400000002</v>
      </c>
      <c r="J54" s="119"/>
      <c r="K54" s="119"/>
    </row>
    <row r="55" spans="2:11" x14ac:dyDescent="0.2">
      <c r="B55" s="124" t="s">
        <v>80</v>
      </c>
      <c r="C55" s="115">
        <v>1348123</v>
      </c>
      <c r="D55" s="115">
        <v>0</v>
      </c>
      <c r="E55" s="115">
        <v>0</v>
      </c>
      <c r="F55" s="115">
        <v>13067407.630000001</v>
      </c>
      <c r="G55" s="115">
        <v>0</v>
      </c>
      <c r="H55" s="115">
        <f t="shared" si="2"/>
        <v>13067407.630000001</v>
      </c>
      <c r="I55" s="115">
        <f t="shared" si="11"/>
        <v>14415530.630000001</v>
      </c>
      <c r="J55" s="119"/>
      <c r="K55" s="119"/>
    </row>
    <row r="56" spans="2:11" x14ac:dyDescent="0.2">
      <c r="B56" s="124" t="s">
        <v>81</v>
      </c>
      <c r="C56" s="115">
        <v>44964120.5</v>
      </c>
      <c r="D56" s="115">
        <v>0</v>
      </c>
      <c r="E56" s="115">
        <v>0</v>
      </c>
      <c r="F56" s="115">
        <v>59745427.739999995</v>
      </c>
      <c r="G56" s="115">
        <v>0</v>
      </c>
      <c r="H56" s="115">
        <f t="shared" si="2"/>
        <v>59745427.739999995</v>
      </c>
      <c r="I56" s="115">
        <f t="shared" si="11"/>
        <v>104709548.23999999</v>
      </c>
      <c r="J56" s="119"/>
      <c r="K56" s="119"/>
    </row>
    <row r="57" spans="2:11" x14ac:dyDescent="0.2">
      <c r="B57" s="124" t="s">
        <v>82</v>
      </c>
      <c r="C57" s="115">
        <v>16373367.960000001</v>
      </c>
      <c r="D57" s="115">
        <v>0</v>
      </c>
      <c r="E57" s="115">
        <v>0</v>
      </c>
      <c r="F57" s="115">
        <v>10410488.419999998</v>
      </c>
      <c r="G57" s="115">
        <v>0</v>
      </c>
      <c r="H57" s="115">
        <f t="shared" si="2"/>
        <v>10410488.419999998</v>
      </c>
      <c r="I57" s="115">
        <f t="shared" si="11"/>
        <v>26783856.379999999</v>
      </c>
      <c r="J57" s="119"/>
      <c r="K57" s="119"/>
    </row>
    <row r="58" spans="2:11" x14ac:dyDescent="0.2">
      <c r="B58" s="124" t="s">
        <v>83</v>
      </c>
      <c r="C58" s="115">
        <v>26164626.109999999</v>
      </c>
      <c r="D58" s="115">
        <v>0</v>
      </c>
      <c r="E58" s="115">
        <v>0</v>
      </c>
      <c r="F58" s="115">
        <v>81891986.520000011</v>
      </c>
      <c r="G58" s="115">
        <v>0</v>
      </c>
      <c r="H58" s="115">
        <f t="shared" si="2"/>
        <v>81891986.520000011</v>
      </c>
      <c r="I58" s="115">
        <f t="shared" si="11"/>
        <v>108056612.63000001</v>
      </c>
      <c r="J58" s="119"/>
      <c r="K58" s="119"/>
    </row>
    <row r="59" spans="2:11" x14ac:dyDescent="0.2">
      <c r="B59" s="124" t="s">
        <v>84</v>
      </c>
      <c r="C59" s="115">
        <v>0</v>
      </c>
      <c r="D59" s="115">
        <v>0</v>
      </c>
      <c r="E59" s="115">
        <v>0</v>
      </c>
      <c r="F59" s="115">
        <v>1350000</v>
      </c>
      <c r="G59" s="115">
        <v>0</v>
      </c>
      <c r="H59" s="115">
        <f t="shared" si="2"/>
        <v>1350000</v>
      </c>
      <c r="I59" s="115">
        <f t="shared" si="11"/>
        <v>1350000</v>
      </c>
      <c r="J59" s="119"/>
      <c r="K59" s="119"/>
    </row>
    <row r="60" spans="2:11" x14ac:dyDescent="0.2">
      <c r="B60" s="124" t="s">
        <v>85</v>
      </c>
      <c r="C60" s="115">
        <v>0</v>
      </c>
      <c r="D60" s="115">
        <v>0</v>
      </c>
      <c r="E60" s="115">
        <v>0</v>
      </c>
      <c r="F60" s="115">
        <v>70000000</v>
      </c>
      <c r="G60" s="115">
        <v>0</v>
      </c>
      <c r="H60" s="115">
        <f t="shared" si="2"/>
        <v>70000000</v>
      </c>
      <c r="I60" s="115">
        <f t="shared" si="11"/>
        <v>70000000</v>
      </c>
      <c r="J60" s="119"/>
      <c r="K60" s="119"/>
    </row>
    <row r="61" spans="2:11" x14ac:dyDescent="0.2">
      <c r="B61" s="124" t="s">
        <v>86</v>
      </c>
      <c r="C61" s="115">
        <v>6974230.6699999999</v>
      </c>
      <c r="D61" s="115">
        <v>0</v>
      </c>
      <c r="E61" s="115">
        <v>0</v>
      </c>
      <c r="F61" s="115">
        <v>13792511.609999998</v>
      </c>
      <c r="G61" s="115">
        <v>0</v>
      </c>
      <c r="H61" s="115">
        <f t="shared" si="2"/>
        <v>13792511.609999998</v>
      </c>
      <c r="I61" s="115">
        <f t="shared" si="11"/>
        <v>20766742.279999997</v>
      </c>
      <c r="J61" s="119"/>
      <c r="K61" s="119"/>
    </row>
    <row r="62" spans="2:11" x14ac:dyDescent="0.2">
      <c r="B62" s="123" t="s">
        <v>87</v>
      </c>
      <c r="C62" s="114">
        <f>SUM(C63:C65)</f>
        <v>282987534.34000003</v>
      </c>
      <c r="D62" s="114">
        <f t="shared" ref="D62:I62" si="12">SUM(D63:D65)</f>
        <v>0</v>
      </c>
      <c r="E62" s="114">
        <f t="shared" si="12"/>
        <v>0</v>
      </c>
      <c r="F62" s="114">
        <f t="shared" si="12"/>
        <v>2641639410.71</v>
      </c>
      <c r="G62" s="114">
        <f t="shared" si="12"/>
        <v>0</v>
      </c>
      <c r="H62" s="114">
        <f t="shared" si="12"/>
        <v>2641639410.71</v>
      </c>
      <c r="I62" s="114">
        <f t="shared" si="12"/>
        <v>2924626945.0499997</v>
      </c>
      <c r="J62" s="119"/>
      <c r="K62" s="119"/>
    </row>
    <row r="63" spans="2:11" x14ac:dyDescent="0.2">
      <c r="B63" s="124" t="s">
        <v>88</v>
      </c>
      <c r="C63" s="115">
        <v>211144376.81</v>
      </c>
      <c r="D63" s="115">
        <v>0</v>
      </c>
      <c r="E63" s="115">
        <v>0</v>
      </c>
      <c r="F63" s="115">
        <v>1512515307.6799998</v>
      </c>
      <c r="G63" s="115">
        <v>0</v>
      </c>
      <c r="H63" s="115">
        <f t="shared" si="2"/>
        <v>1512515307.6799998</v>
      </c>
      <c r="I63" s="115">
        <f t="shared" ref="I63:I65" si="13">C63+H63</f>
        <v>1723659684.4899998</v>
      </c>
      <c r="J63" s="119"/>
      <c r="K63" s="119"/>
    </row>
    <row r="64" spans="2:11" x14ac:dyDescent="0.2">
      <c r="B64" s="124" t="s">
        <v>89</v>
      </c>
      <c r="C64" s="115">
        <v>71843157.530000001</v>
      </c>
      <c r="D64" s="115">
        <v>0</v>
      </c>
      <c r="E64" s="115">
        <v>0</v>
      </c>
      <c r="F64" s="115">
        <v>1129124103.03</v>
      </c>
      <c r="G64" s="115">
        <v>0</v>
      </c>
      <c r="H64" s="115">
        <f t="shared" si="2"/>
        <v>1129124103.03</v>
      </c>
      <c r="I64" s="115">
        <f t="shared" si="13"/>
        <v>1200967260.5599999</v>
      </c>
      <c r="J64" s="119"/>
      <c r="K64" s="119"/>
    </row>
    <row r="65" spans="2:11" x14ac:dyDescent="0.2">
      <c r="B65" s="124" t="s">
        <v>90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f t="shared" si="2"/>
        <v>0</v>
      </c>
      <c r="I65" s="115">
        <f t="shared" si="13"/>
        <v>0</v>
      </c>
      <c r="J65" s="119"/>
      <c r="K65" s="119"/>
    </row>
    <row r="66" spans="2:11" x14ac:dyDescent="0.2">
      <c r="B66" s="123" t="s">
        <v>91</v>
      </c>
      <c r="C66" s="114">
        <f>SUM(C67:C73)</f>
        <v>215829596.99999997</v>
      </c>
      <c r="D66" s="114">
        <f t="shared" ref="D66:I66" si="14">SUM(D67:D73)</f>
        <v>52948176.420000002</v>
      </c>
      <c r="E66" s="114">
        <f t="shared" si="14"/>
        <v>0</v>
      </c>
      <c r="F66" s="114">
        <f t="shared" si="14"/>
        <v>0</v>
      </c>
      <c r="G66" s="114">
        <f t="shared" si="14"/>
        <v>-137447060.66999996</v>
      </c>
      <c r="H66" s="114">
        <f t="shared" si="14"/>
        <v>-84498884.249999955</v>
      </c>
      <c r="I66" s="114">
        <f t="shared" si="14"/>
        <v>131330712.75000001</v>
      </c>
      <c r="J66" s="119"/>
      <c r="K66" s="119"/>
    </row>
    <row r="67" spans="2:11" x14ac:dyDescent="0.2">
      <c r="B67" s="124" t="s">
        <v>92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f t="shared" si="2"/>
        <v>0</v>
      </c>
      <c r="I67" s="115">
        <f t="shared" ref="I67:I73" si="15">C67+H67</f>
        <v>0</v>
      </c>
      <c r="J67" s="119"/>
      <c r="K67" s="119"/>
    </row>
    <row r="68" spans="2:11" x14ac:dyDescent="0.2">
      <c r="B68" s="124" t="s">
        <v>93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f t="shared" si="2"/>
        <v>0</v>
      </c>
      <c r="I68" s="115">
        <f t="shared" si="15"/>
        <v>0</v>
      </c>
      <c r="J68" s="119"/>
      <c r="K68" s="119"/>
    </row>
    <row r="69" spans="2:11" x14ac:dyDescent="0.2">
      <c r="B69" s="124" t="s">
        <v>94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f t="shared" si="2"/>
        <v>0</v>
      </c>
      <c r="I69" s="115">
        <f t="shared" si="15"/>
        <v>0</v>
      </c>
      <c r="J69" s="119"/>
      <c r="K69" s="119"/>
    </row>
    <row r="70" spans="2:11" x14ac:dyDescent="0.2">
      <c r="B70" s="124" t="s">
        <v>95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f t="shared" si="2"/>
        <v>0</v>
      </c>
      <c r="I70" s="115">
        <f t="shared" si="15"/>
        <v>0</v>
      </c>
      <c r="J70" s="119"/>
      <c r="K70" s="119"/>
    </row>
    <row r="71" spans="2:11" x14ac:dyDescent="0.2">
      <c r="B71" s="124" t="s">
        <v>96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f t="shared" si="2"/>
        <v>0</v>
      </c>
      <c r="I71" s="115">
        <f t="shared" si="15"/>
        <v>0</v>
      </c>
      <c r="J71" s="119"/>
      <c r="K71" s="119"/>
    </row>
    <row r="72" spans="2:11" x14ac:dyDescent="0.2">
      <c r="B72" s="124" t="s">
        <v>97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f t="shared" si="2"/>
        <v>0</v>
      </c>
      <c r="I72" s="115">
        <f t="shared" si="15"/>
        <v>0</v>
      </c>
      <c r="J72" s="119"/>
      <c r="K72" s="119"/>
    </row>
    <row r="73" spans="2:11" x14ac:dyDescent="0.2">
      <c r="B73" s="124" t="s">
        <v>98</v>
      </c>
      <c r="C73" s="115">
        <v>215829596.99999997</v>
      </c>
      <c r="D73" s="115">
        <f>37948176.42+15000000</f>
        <v>52948176.420000002</v>
      </c>
      <c r="E73" s="115">
        <v>0</v>
      </c>
      <c r="F73" s="115">
        <v>0</v>
      </c>
      <c r="G73" s="115">
        <v>-137447060.66999996</v>
      </c>
      <c r="H73" s="115">
        <f t="shared" si="2"/>
        <v>-84498884.249999955</v>
      </c>
      <c r="I73" s="115">
        <f t="shared" si="15"/>
        <v>131330712.75000001</v>
      </c>
      <c r="J73" s="119"/>
      <c r="K73" s="119"/>
    </row>
    <row r="74" spans="2:11" x14ac:dyDescent="0.2">
      <c r="B74" s="123" t="s">
        <v>99</v>
      </c>
      <c r="C74" s="114">
        <f>SUM(C75:C77)</f>
        <v>0</v>
      </c>
      <c r="D74" s="114">
        <f t="shared" ref="D74:I74" si="16">SUM(D75:D77)</f>
        <v>0</v>
      </c>
      <c r="E74" s="114">
        <f t="shared" si="16"/>
        <v>0</v>
      </c>
      <c r="F74" s="114">
        <f t="shared" si="16"/>
        <v>1249262.67</v>
      </c>
      <c r="G74" s="114">
        <f t="shared" si="16"/>
        <v>0</v>
      </c>
      <c r="H74" s="114">
        <f t="shared" si="16"/>
        <v>1249262.67</v>
      </c>
      <c r="I74" s="114">
        <f t="shared" si="16"/>
        <v>1249262.67</v>
      </c>
      <c r="J74" s="119"/>
      <c r="K74" s="119"/>
    </row>
    <row r="75" spans="2:11" x14ac:dyDescent="0.2">
      <c r="B75" s="124" t="s">
        <v>100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f t="shared" si="2"/>
        <v>0</v>
      </c>
      <c r="I75" s="115">
        <f t="shared" ref="I75:I77" si="17">C75+H75</f>
        <v>0</v>
      </c>
      <c r="J75" s="119"/>
      <c r="K75" s="119"/>
    </row>
    <row r="76" spans="2:11" x14ac:dyDescent="0.2">
      <c r="B76" s="124" t="s">
        <v>101</v>
      </c>
      <c r="C76" s="115">
        <v>0</v>
      </c>
      <c r="D76" s="115">
        <v>0</v>
      </c>
      <c r="E76" s="115">
        <v>0</v>
      </c>
      <c r="F76" s="115">
        <v>1249262.67</v>
      </c>
      <c r="G76" s="115">
        <v>0</v>
      </c>
      <c r="H76" s="115">
        <f t="shared" si="2"/>
        <v>1249262.67</v>
      </c>
      <c r="I76" s="115">
        <f t="shared" si="17"/>
        <v>1249262.67</v>
      </c>
      <c r="J76" s="119"/>
      <c r="K76" s="119"/>
    </row>
    <row r="77" spans="2:11" x14ac:dyDescent="0.2">
      <c r="B77" s="124" t="s">
        <v>102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f t="shared" si="2"/>
        <v>0</v>
      </c>
      <c r="I77" s="115">
        <f t="shared" si="17"/>
        <v>0</v>
      </c>
      <c r="J77" s="119"/>
      <c r="K77" s="119"/>
    </row>
    <row r="78" spans="2:11" x14ac:dyDescent="0.2">
      <c r="B78" s="123" t="s">
        <v>103</v>
      </c>
      <c r="C78" s="114">
        <f>SUM(C79:C85)</f>
        <v>0</v>
      </c>
      <c r="D78" s="114">
        <f t="shared" ref="D78:I78" si="18">SUM(D79:D85)</f>
        <v>0</v>
      </c>
      <c r="E78" s="114">
        <f t="shared" si="18"/>
        <v>0</v>
      </c>
      <c r="F78" s="114">
        <f t="shared" si="18"/>
        <v>0</v>
      </c>
      <c r="G78" s="114">
        <f t="shared" si="18"/>
        <v>0</v>
      </c>
      <c r="H78" s="114">
        <f t="shared" si="18"/>
        <v>0</v>
      </c>
      <c r="I78" s="114">
        <f t="shared" si="18"/>
        <v>0</v>
      </c>
      <c r="J78" s="119"/>
      <c r="K78" s="119"/>
    </row>
    <row r="79" spans="2:11" x14ac:dyDescent="0.2">
      <c r="B79" s="124" t="s">
        <v>104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f t="shared" si="2"/>
        <v>0</v>
      </c>
      <c r="I79" s="115">
        <f t="shared" ref="I79:I85" si="19">C79+H79</f>
        <v>0</v>
      </c>
      <c r="J79" s="119"/>
      <c r="K79" s="119"/>
    </row>
    <row r="80" spans="2:11" x14ac:dyDescent="0.2">
      <c r="B80" s="124" t="s">
        <v>105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f t="shared" ref="H80:H85" si="20">SUM(D80:G80)</f>
        <v>0</v>
      </c>
      <c r="I80" s="115">
        <f t="shared" si="19"/>
        <v>0</v>
      </c>
      <c r="J80" s="119"/>
      <c r="K80" s="119"/>
    </row>
    <row r="81" spans="2:11" x14ac:dyDescent="0.2">
      <c r="B81" s="124" t="s">
        <v>106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f t="shared" si="20"/>
        <v>0</v>
      </c>
      <c r="I81" s="115">
        <f t="shared" si="19"/>
        <v>0</v>
      </c>
      <c r="J81" s="119"/>
      <c r="K81" s="119"/>
    </row>
    <row r="82" spans="2:11" x14ac:dyDescent="0.2">
      <c r="B82" s="124" t="s">
        <v>107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f t="shared" si="20"/>
        <v>0</v>
      </c>
      <c r="I82" s="115">
        <f t="shared" si="19"/>
        <v>0</v>
      </c>
      <c r="J82" s="119"/>
      <c r="K82" s="119"/>
    </row>
    <row r="83" spans="2:11" x14ac:dyDescent="0.2">
      <c r="B83" s="124" t="s">
        <v>108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f t="shared" si="20"/>
        <v>0</v>
      </c>
      <c r="I83" s="115">
        <f t="shared" si="19"/>
        <v>0</v>
      </c>
      <c r="J83" s="119"/>
      <c r="K83" s="119"/>
    </row>
    <row r="84" spans="2:11" x14ac:dyDescent="0.2">
      <c r="B84" s="124" t="s">
        <v>109</v>
      </c>
      <c r="C84" s="115">
        <v>0</v>
      </c>
      <c r="D84" s="115">
        <v>0</v>
      </c>
      <c r="E84" s="115">
        <v>0</v>
      </c>
      <c r="F84" s="115">
        <v>0</v>
      </c>
      <c r="G84" s="115">
        <v>0</v>
      </c>
      <c r="H84" s="115">
        <f t="shared" si="20"/>
        <v>0</v>
      </c>
      <c r="I84" s="115">
        <f t="shared" si="19"/>
        <v>0</v>
      </c>
      <c r="J84" s="119"/>
      <c r="K84" s="119"/>
    </row>
    <row r="85" spans="2:11" x14ac:dyDescent="0.2">
      <c r="B85" s="124" t="s">
        <v>110</v>
      </c>
      <c r="C85" s="115">
        <v>0</v>
      </c>
      <c r="D85" s="115">
        <v>0</v>
      </c>
      <c r="E85" s="115">
        <v>0</v>
      </c>
      <c r="F85" s="115">
        <v>0</v>
      </c>
      <c r="G85" s="115">
        <v>0</v>
      </c>
      <c r="H85" s="115">
        <f t="shared" si="20"/>
        <v>0</v>
      </c>
      <c r="I85" s="115">
        <f t="shared" si="19"/>
        <v>0</v>
      </c>
      <c r="J85" s="119"/>
      <c r="K85" s="119"/>
    </row>
    <row r="86" spans="2:11" x14ac:dyDescent="0.2">
      <c r="B86" s="125"/>
      <c r="C86" s="115"/>
      <c r="D86" s="115">
        <v>0</v>
      </c>
      <c r="E86" s="115">
        <v>0</v>
      </c>
      <c r="F86" s="115">
        <v>0</v>
      </c>
      <c r="G86" s="115">
        <v>0</v>
      </c>
      <c r="H86" s="115"/>
      <c r="I86" s="115"/>
      <c r="J86" s="119"/>
      <c r="K86" s="119"/>
    </row>
    <row r="87" spans="2:11" x14ac:dyDescent="0.2">
      <c r="B87" s="126" t="s">
        <v>111</v>
      </c>
      <c r="C87" s="114">
        <f>C88+C96+C106+C116+C126+C137+C141+C149+C153</f>
        <v>2228274427.2799997</v>
      </c>
      <c r="D87" s="114">
        <f t="shared" ref="D87:I87" si="21">D88+D96+D106+D116+D126+D137+D141+D149+D153</f>
        <v>148764849.56</v>
      </c>
      <c r="E87" s="114">
        <f t="shared" si="21"/>
        <v>-4385376.59</v>
      </c>
      <c r="F87" s="114">
        <f t="shared" si="21"/>
        <v>484749912.17000008</v>
      </c>
      <c r="G87" s="114">
        <f t="shared" si="21"/>
        <v>-341035714.91000003</v>
      </c>
      <c r="H87" s="114">
        <f t="shared" si="21"/>
        <v>288093670.23000008</v>
      </c>
      <c r="I87" s="114">
        <f t="shared" si="21"/>
        <v>2516368097.5100002</v>
      </c>
      <c r="J87" s="119"/>
      <c r="K87" s="119"/>
    </row>
    <row r="88" spans="2:11" x14ac:dyDescent="0.2">
      <c r="B88" s="123" t="s">
        <v>39</v>
      </c>
      <c r="C88" s="114">
        <f>SUM(C89:C95)</f>
        <v>295990251.48000002</v>
      </c>
      <c r="D88" s="114">
        <f t="shared" ref="D88:I88" si="22">SUM(D89:D95)</f>
        <v>0</v>
      </c>
      <c r="E88" s="114">
        <f t="shared" si="22"/>
        <v>0</v>
      </c>
      <c r="F88" s="114">
        <f t="shared" si="22"/>
        <v>0</v>
      </c>
      <c r="G88" s="114">
        <f t="shared" si="22"/>
        <v>0</v>
      </c>
      <c r="H88" s="114">
        <f t="shared" si="22"/>
        <v>0</v>
      </c>
      <c r="I88" s="114">
        <f t="shared" si="22"/>
        <v>295990251.48000002</v>
      </c>
      <c r="J88" s="119"/>
      <c r="K88" s="119"/>
    </row>
    <row r="89" spans="2:11" x14ac:dyDescent="0.2">
      <c r="B89" s="124" t="s">
        <v>40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f t="shared" ref="H89:H95" si="23">SUM(D89:G89)</f>
        <v>0</v>
      </c>
      <c r="I89" s="115">
        <f t="shared" ref="I89:I95" si="24">C89+H89</f>
        <v>0</v>
      </c>
      <c r="J89" s="119"/>
      <c r="K89" s="119"/>
    </row>
    <row r="90" spans="2:11" x14ac:dyDescent="0.2">
      <c r="B90" s="124" t="s">
        <v>41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f t="shared" si="23"/>
        <v>0</v>
      </c>
      <c r="I90" s="115">
        <f t="shared" si="24"/>
        <v>0</v>
      </c>
      <c r="J90" s="119"/>
      <c r="K90" s="119"/>
    </row>
    <row r="91" spans="2:11" x14ac:dyDescent="0.2">
      <c r="B91" s="124" t="s">
        <v>42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f t="shared" si="23"/>
        <v>0</v>
      </c>
      <c r="I91" s="115">
        <f t="shared" si="24"/>
        <v>0</v>
      </c>
      <c r="J91" s="119"/>
      <c r="K91" s="119"/>
    </row>
    <row r="92" spans="2:11" x14ac:dyDescent="0.2">
      <c r="B92" s="124" t="s">
        <v>43</v>
      </c>
      <c r="C92" s="115">
        <v>295990251.48000002</v>
      </c>
      <c r="D92" s="115">
        <v>0</v>
      </c>
      <c r="E92" s="115">
        <v>0</v>
      </c>
      <c r="F92" s="115">
        <v>0</v>
      </c>
      <c r="G92" s="115">
        <v>0</v>
      </c>
      <c r="H92" s="115">
        <f t="shared" si="23"/>
        <v>0</v>
      </c>
      <c r="I92" s="115">
        <f t="shared" si="24"/>
        <v>295990251.48000002</v>
      </c>
      <c r="J92" s="119"/>
      <c r="K92" s="119"/>
    </row>
    <row r="93" spans="2:11" x14ac:dyDescent="0.2">
      <c r="B93" s="124" t="s">
        <v>44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f t="shared" si="23"/>
        <v>0</v>
      </c>
      <c r="I93" s="115">
        <f t="shared" si="24"/>
        <v>0</v>
      </c>
      <c r="J93" s="119"/>
      <c r="K93" s="119"/>
    </row>
    <row r="94" spans="2:11" x14ac:dyDescent="0.2">
      <c r="B94" s="124" t="s">
        <v>45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f t="shared" si="23"/>
        <v>0</v>
      </c>
      <c r="I94" s="115">
        <f t="shared" si="24"/>
        <v>0</v>
      </c>
      <c r="J94" s="119"/>
      <c r="K94" s="119"/>
    </row>
    <row r="95" spans="2:11" x14ac:dyDescent="0.2">
      <c r="B95" s="124" t="s">
        <v>46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f t="shared" si="23"/>
        <v>0</v>
      </c>
      <c r="I95" s="115">
        <f t="shared" si="24"/>
        <v>0</v>
      </c>
      <c r="J95" s="119"/>
      <c r="K95" s="119"/>
    </row>
    <row r="96" spans="2:11" x14ac:dyDescent="0.2">
      <c r="B96" s="123" t="s">
        <v>47</v>
      </c>
      <c r="C96" s="114">
        <f>SUM(C97:C105)</f>
        <v>59455302.799999997</v>
      </c>
      <c r="D96" s="114">
        <f t="shared" ref="D96:I96" si="25">SUM(D97:D105)</f>
        <v>0</v>
      </c>
      <c r="E96" s="114">
        <f t="shared" si="25"/>
        <v>0</v>
      </c>
      <c r="F96" s="114">
        <f t="shared" si="25"/>
        <v>58480528.630000003</v>
      </c>
      <c r="G96" s="114">
        <f t="shared" si="25"/>
        <v>-23179881.299999997</v>
      </c>
      <c r="H96" s="114">
        <f t="shared" si="25"/>
        <v>35300647.329999998</v>
      </c>
      <c r="I96" s="114">
        <f t="shared" si="25"/>
        <v>94755950.129999995</v>
      </c>
      <c r="J96" s="119"/>
      <c r="K96" s="119"/>
    </row>
    <row r="97" spans="2:11" x14ac:dyDescent="0.2">
      <c r="B97" s="124" t="s">
        <v>48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f t="shared" ref="H97:H105" si="26">SUM(D97:G97)</f>
        <v>0</v>
      </c>
      <c r="I97" s="115">
        <f t="shared" ref="I97:I105" si="27">C97+H97</f>
        <v>0</v>
      </c>
      <c r="J97" s="119"/>
      <c r="K97" s="119"/>
    </row>
    <row r="98" spans="2:11" x14ac:dyDescent="0.2">
      <c r="B98" s="124" t="s">
        <v>49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f t="shared" si="26"/>
        <v>0</v>
      </c>
      <c r="I98" s="115">
        <f t="shared" si="27"/>
        <v>0</v>
      </c>
      <c r="J98" s="119"/>
      <c r="K98" s="119"/>
    </row>
    <row r="99" spans="2:11" x14ac:dyDescent="0.2">
      <c r="B99" s="124" t="s">
        <v>50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f t="shared" si="26"/>
        <v>0</v>
      </c>
      <c r="I99" s="115">
        <f t="shared" si="27"/>
        <v>0</v>
      </c>
      <c r="J99" s="119"/>
      <c r="K99" s="119"/>
    </row>
    <row r="100" spans="2:11" x14ac:dyDescent="0.2">
      <c r="B100" s="124" t="s">
        <v>51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 t="shared" si="26"/>
        <v>0</v>
      </c>
      <c r="I100" s="115">
        <f t="shared" si="27"/>
        <v>0</v>
      </c>
      <c r="J100" s="119"/>
      <c r="K100" s="119"/>
    </row>
    <row r="101" spans="2:11" x14ac:dyDescent="0.2">
      <c r="B101" s="127" t="s">
        <v>52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si="26"/>
        <v>0</v>
      </c>
      <c r="I101" s="115">
        <f t="shared" si="27"/>
        <v>0</v>
      </c>
      <c r="J101" s="119"/>
      <c r="K101" s="119"/>
    </row>
    <row r="102" spans="2:11" x14ac:dyDescent="0.2">
      <c r="B102" s="124" t="s">
        <v>53</v>
      </c>
      <c r="C102" s="115">
        <v>0</v>
      </c>
      <c r="D102" s="115">
        <v>0</v>
      </c>
      <c r="E102" s="115">
        <v>0</v>
      </c>
      <c r="F102" s="115">
        <v>58480528.630000003</v>
      </c>
      <c r="G102" s="115">
        <v>0</v>
      </c>
      <c r="H102" s="115">
        <f t="shared" si="26"/>
        <v>58480528.630000003</v>
      </c>
      <c r="I102" s="115">
        <f t="shared" si="27"/>
        <v>58480528.630000003</v>
      </c>
      <c r="J102" s="119"/>
      <c r="K102" s="119"/>
    </row>
    <row r="103" spans="2:11" x14ac:dyDescent="0.2">
      <c r="B103" s="124" t="s">
        <v>54</v>
      </c>
      <c r="C103" s="115">
        <v>51533102.799999997</v>
      </c>
      <c r="D103" s="115">
        <v>0</v>
      </c>
      <c r="E103" s="115">
        <v>0</v>
      </c>
      <c r="F103" s="115">
        <v>0</v>
      </c>
      <c r="G103" s="115">
        <v>-21372714.099999998</v>
      </c>
      <c r="H103" s="115">
        <f t="shared" si="26"/>
        <v>-21372714.099999998</v>
      </c>
      <c r="I103" s="115">
        <f t="shared" si="27"/>
        <v>30160388.699999999</v>
      </c>
      <c r="J103" s="119"/>
      <c r="K103" s="119"/>
    </row>
    <row r="104" spans="2:11" x14ac:dyDescent="0.2">
      <c r="B104" s="124" t="s">
        <v>55</v>
      </c>
      <c r="C104" s="115">
        <v>7922200</v>
      </c>
      <c r="D104" s="115">
        <v>0</v>
      </c>
      <c r="E104" s="115">
        <v>0</v>
      </c>
      <c r="F104" s="115">
        <v>0</v>
      </c>
      <c r="G104" s="115">
        <v>-1807167.2000000002</v>
      </c>
      <c r="H104" s="115">
        <f t="shared" si="26"/>
        <v>-1807167.2000000002</v>
      </c>
      <c r="I104" s="115">
        <f t="shared" si="27"/>
        <v>6115032.7999999998</v>
      </c>
      <c r="J104" s="119"/>
      <c r="K104" s="119"/>
    </row>
    <row r="105" spans="2:11" x14ac:dyDescent="0.2">
      <c r="B105" s="124" t="s">
        <v>56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f t="shared" si="26"/>
        <v>0</v>
      </c>
      <c r="I105" s="115">
        <f t="shared" si="27"/>
        <v>0</v>
      </c>
      <c r="J105" s="119"/>
      <c r="K105" s="119"/>
    </row>
    <row r="106" spans="2:11" x14ac:dyDescent="0.2">
      <c r="B106" s="123" t="s">
        <v>57</v>
      </c>
      <c r="C106" s="114">
        <f>SUM(C107:C115)</f>
        <v>231680209.99000001</v>
      </c>
      <c r="D106" s="114">
        <f t="shared" ref="D106:I106" si="28">SUM(D107:D115)</f>
        <v>0</v>
      </c>
      <c r="E106" s="114">
        <f t="shared" si="28"/>
        <v>0</v>
      </c>
      <c r="F106" s="114">
        <f t="shared" si="28"/>
        <v>73457914</v>
      </c>
      <c r="G106" s="114">
        <f t="shared" si="28"/>
        <v>-4000000</v>
      </c>
      <c r="H106" s="114">
        <f t="shared" si="28"/>
        <v>69457914</v>
      </c>
      <c r="I106" s="114">
        <f t="shared" si="28"/>
        <v>301138123.99000001</v>
      </c>
      <c r="J106" s="119"/>
      <c r="K106" s="119"/>
    </row>
    <row r="107" spans="2:11" x14ac:dyDescent="0.2">
      <c r="B107" s="124" t="s">
        <v>58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f t="shared" ref="H107:H115" si="29">SUM(D107:G107)</f>
        <v>0</v>
      </c>
      <c r="I107" s="115">
        <f t="shared" ref="I107:I115" si="30">C107+H107</f>
        <v>0</v>
      </c>
      <c r="J107" s="119"/>
      <c r="K107" s="119"/>
    </row>
    <row r="108" spans="2:11" x14ac:dyDescent="0.2">
      <c r="B108" s="124" t="s">
        <v>59</v>
      </c>
      <c r="C108" s="115">
        <v>4000000</v>
      </c>
      <c r="D108" s="115">
        <v>0</v>
      </c>
      <c r="E108" s="115">
        <v>0</v>
      </c>
      <c r="F108" s="115">
        <v>0</v>
      </c>
      <c r="G108" s="115">
        <v>-4000000</v>
      </c>
      <c r="H108" s="115">
        <f t="shared" si="29"/>
        <v>-4000000</v>
      </c>
      <c r="I108" s="115">
        <f t="shared" si="30"/>
        <v>0</v>
      </c>
      <c r="J108" s="119"/>
      <c r="K108" s="119"/>
    </row>
    <row r="109" spans="2:11" x14ac:dyDescent="0.2">
      <c r="B109" s="124" t="s">
        <v>60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 t="shared" si="29"/>
        <v>0</v>
      </c>
      <c r="I109" s="115">
        <f t="shared" si="30"/>
        <v>0</v>
      </c>
      <c r="J109" s="119"/>
      <c r="K109" s="119"/>
    </row>
    <row r="110" spans="2:11" x14ac:dyDescent="0.2">
      <c r="B110" s="124" t="s">
        <v>61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si="29"/>
        <v>0</v>
      </c>
      <c r="I110" s="115">
        <f t="shared" si="30"/>
        <v>0</v>
      </c>
      <c r="J110" s="119"/>
      <c r="K110" s="119"/>
    </row>
    <row r="111" spans="2:11" x14ac:dyDescent="0.2">
      <c r="B111" s="124" t="s">
        <v>62</v>
      </c>
      <c r="C111" s="115">
        <v>227153473.99000001</v>
      </c>
      <c r="D111" s="115">
        <v>0</v>
      </c>
      <c r="E111" s="115">
        <v>0</v>
      </c>
      <c r="F111" s="115">
        <v>73457914</v>
      </c>
      <c r="G111" s="115">
        <v>0</v>
      </c>
      <c r="H111" s="115">
        <f t="shared" si="29"/>
        <v>73457914</v>
      </c>
      <c r="I111" s="115">
        <f t="shared" si="30"/>
        <v>300611387.99000001</v>
      </c>
      <c r="J111" s="119"/>
      <c r="K111" s="119"/>
    </row>
    <row r="112" spans="2:11" x14ac:dyDescent="0.2">
      <c r="B112" s="124" t="s">
        <v>63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9"/>
        <v>0</v>
      </c>
      <c r="I112" s="115">
        <f t="shared" si="30"/>
        <v>0</v>
      </c>
      <c r="J112" s="119"/>
      <c r="K112" s="119"/>
    </row>
    <row r="113" spans="2:11" x14ac:dyDescent="0.2">
      <c r="B113" s="124" t="s">
        <v>64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f t="shared" si="29"/>
        <v>0</v>
      </c>
      <c r="I113" s="115">
        <f t="shared" si="30"/>
        <v>0</v>
      </c>
      <c r="J113" s="119"/>
      <c r="K113" s="119"/>
    </row>
    <row r="114" spans="2:11" x14ac:dyDescent="0.2">
      <c r="B114" s="124" t="s">
        <v>65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f t="shared" si="29"/>
        <v>0</v>
      </c>
      <c r="I114" s="115">
        <f t="shared" si="30"/>
        <v>0</v>
      </c>
      <c r="J114" s="119"/>
      <c r="K114" s="119"/>
    </row>
    <row r="115" spans="2:11" x14ac:dyDescent="0.2">
      <c r="B115" s="124" t="s">
        <v>66</v>
      </c>
      <c r="C115" s="115">
        <v>526736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9"/>
        <v>0</v>
      </c>
      <c r="I115" s="115">
        <f t="shared" si="30"/>
        <v>526736</v>
      </c>
      <c r="J115" s="119"/>
      <c r="K115" s="119"/>
    </row>
    <row r="116" spans="2:11" x14ac:dyDescent="0.2">
      <c r="B116" s="123" t="s">
        <v>67</v>
      </c>
      <c r="C116" s="114">
        <f>SUM(C117:C125)</f>
        <v>429662994.19000006</v>
      </c>
      <c r="D116" s="114">
        <f t="shared" ref="D116:I116" si="31">SUM(D117:D125)</f>
        <v>40148400</v>
      </c>
      <c r="E116" s="114">
        <f t="shared" si="31"/>
        <v>-2115576.02</v>
      </c>
      <c r="F116" s="114">
        <f t="shared" si="31"/>
        <v>102787222.64000006</v>
      </c>
      <c r="G116" s="114">
        <f t="shared" si="31"/>
        <v>-23408376.329999998</v>
      </c>
      <c r="H116" s="114">
        <f t="shared" si="31"/>
        <v>117411670.29000004</v>
      </c>
      <c r="I116" s="114">
        <f t="shared" si="31"/>
        <v>547074664.48000014</v>
      </c>
      <c r="J116" s="119"/>
      <c r="K116" s="119"/>
    </row>
    <row r="117" spans="2:11" x14ac:dyDescent="0.2">
      <c r="B117" s="124" t="s">
        <v>68</v>
      </c>
      <c r="C117" s="115">
        <v>23408376.329999998</v>
      </c>
      <c r="D117" s="115">
        <v>0</v>
      </c>
      <c r="E117" s="115">
        <v>0</v>
      </c>
      <c r="F117" s="115">
        <v>0</v>
      </c>
      <c r="G117" s="115">
        <v>-23408376.329999998</v>
      </c>
      <c r="H117" s="115">
        <f t="shared" ref="H117:H125" si="32">SUM(D117:G117)</f>
        <v>-23408376.329999998</v>
      </c>
      <c r="I117" s="115">
        <f t="shared" ref="I117:I125" si="33">C117+H117</f>
        <v>0</v>
      </c>
      <c r="J117" s="119"/>
      <c r="K117" s="119"/>
    </row>
    <row r="118" spans="2:11" x14ac:dyDescent="0.2">
      <c r="B118" s="124" t="s">
        <v>69</v>
      </c>
      <c r="C118" s="115">
        <v>406254617.86000007</v>
      </c>
      <c r="D118" s="115">
        <v>39000000</v>
      </c>
      <c r="E118" s="115">
        <v>-2062401.86</v>
      </c>
      <c r="F118" s="115">
        <v>101468778.88000005</v>
      </c>
      <c r="G118" s="115">
        <v>0</v>
      </c>
      <c r="H118" s="115">
        <f t="shared" si="32"/>
        <v>138406377.02000004</v>
      </c>
      <c r="I118" s="115">
        <f t="shared" si="33"/>
        <v>544660994.88000011</v>
      </c>
      <c r="J118" s="119"/>
      <c r="K118" s="119"/>
    </row>
    <row r="119" spans="2:11" x14ac:dyDescent="0.2">
      <c r="B119" s="124" t="s">
        <v>70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32"/>
        <v>0</v>
      </c>
      <c r="I119" s="115">
        <f t="shared" si="33"/>
        <v>0</v>
      </c>
      <c r="J119" s="119"/>
      <c r="K119" s="119"/>
    </row>
    <row r="120" spans="2:11" x14ac:dyDescent="0.2">
      <c r="B120" s="124" t="s">
        <v>71</v>
      </c>
      <c r="C120" s="115">
        <v>0</v>
      </c>
      <c r="D120" s="115">
        <v>1148400</v>
      </c>
      <c r="E120" s="115">
        <v>-53174.159999999996</v>
      </c>
      <c r="F120" s="115">
        <v>1318443.7599999995</v>
      </c>
      <c r="G120" s="115">
        <v>0</v>
      </c>
      <c r="H120" s="115">
        <f t="shared" si="32"/>
        <v>2413669.5999999996</v>
      </c>
      <c r="I120" s="115">
        <f t="shared" si="33"/>
        <v>2413669.5999999996</v>
      </c>
      <c r="J120" s="119"/>
      <c r="K120" s="119"/>
    </row>
    <row r="121" spans="2:11" x14ac:dyDescent="0.2">
      <c r="B121" s="124" t="s">
        <v>72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32"/>
        <v>0</v>
      </c>
      <c r="I121" s="115">
        <f t="shared" si="33"/>
        <v>0</v>
      </c>
      <c r="J121" s="119"/>
      <c r="K121" s="119"/>
    </row>
    <row r="122" spans="2:11" x14ac:dyDescent="0.2">
      <c r="B122" s="124" t="s">
        <v>73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32"/>
        <v>0</v>
      </c>
      <c r="I122" s="115">
        <f t="shared" si="33"/>
        <v>0</v>
      </c>
      <c r="J122" s="119"/>
      <c r="K122" s="119"/>
    </row>
    <row r="123" spans="2:11" x14ac:dyDescent="0.2">
      <c r="B123" s="124" t="s">
        <v>74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32"/>
        <v>0</v>
      </c>
      <c r="I123" s="115">
        <f t="shared" si="33"/>
        <v>0</v>
      </c>
      <c r="J123" s="119"/>
      <c r="K123" s="119"/>
    </row>
    <row r="124" spans="2:11" x14ac:dyDescent="0.2">
      <c r="B124" s="124" t="s">
        <v>75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32"/>
        <v>0</v>
      </c>
      <c r="I124" s="115">
        <f t="shared" si="33"/>
        <v>0</v>
      </c>
      <c r="J124" s="119"/>
      <c r="K124" s="119"/>
    </row>
    <row r="125" spans="2:11" x14ac:dyDescent="0.2">
      <c r="B125" s="124" t="s">
        <v>76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32"/>
        <v>0</v>
      </c>
      <c r="I125" s="115">
        <f t="shared" si="33"/>
        <v>0</v>
      </c>
      <c r="J125" s="119"/>
      <c r="K125" s="119"/>
    </row>
    <row r="126" spans="2:11" x14ac:dyDescent="0.2">
      <c r="B126" s="123" t="s">
        <v>77</v>
      </c>
      <c r="C126" s="114">
        <f>SUM(C127:C136)</f>
        <v>179792194.56999999</v>
      </c>
      <c r="D126" s="114">
        <f t="shared" ref="D126:I126" si="34">SUM(D127:D136)</f>
        <v>0</v>
      </c>
      <c r="E126" s="114">
        <f t="shared" si="34"/>
        <v>0</v>
      </c>
      <c r="F126" s="114">
        <f t="shared" si="34"/>
        <v>33673656.129999988</v>
      </c>
      <c r="G126" s="114">
        <f t="shared" si="34"/>
        <v>-15170130.110000001</v>
      </c>
      <c r="H126" s="114">
        <f t="shared" si="34"/>
        <v>18503526.019999992</v>
      </c>
      <c r="I126" s="114">
        <f t="shared" si="34"/>
        <v>198295720.58999997</v>
      </c>
      <c r="J126" s="119"/>
      <c r="K126" s="119"/>
    </row>
    <row r="127" spans="2:11" x14ac:dyDescent="0.2">
      <c r="B127" s="124" t="s">
        <v>78</v>
      </c>
      <c r="C127" s="115">
        <v>5958070.5600000005</v>
      </c>
      <c r="D127" s="115">
        <v>0</v>
      </c>
      <c r="E127" s="115">
        <v>0</v>
      </c>
      <c r="F127" s="115">
        <v>0</v>
      </c>
      <c r="G127" s="115">
        <v>-3393255.6500000004</v>
      </c>
      <c r="H127" s="115">
        <f t="shared" ref="H127:H136" si="35">SUM(D127:G127)</f>
        <v>-3393255.6500000004</v>
      </c>
      <c r="I127" s="115">
        <f t="shared" ref="I127:I136" si="36">C127+H127</f>
        <v>2564814.91</v>
      </c>
      <c r="J127" s="119"/>
      <c r="K127" s="119"/>
    </row>
    <row r="128" spans="2:11" x14ac:dyDescent="0.2">
      <c r="B128" s="124" t="s">
        <v>79</v>
      </c>
      <c r="C128" s="115">
        <v>8556000</v>
      </c>
      <c r="D128" s="115">
        <v>0</v>
      </c>
      <c r="E128" s="115">
        <v>0</v>
      </c>
      <c r="F128" s="115">
        <v>10039249.93</v>
      </c>
      <c r="G128" s="115">
        <v>0</v>
      </c>
      <c r="H128" s="115">
        <f t="shared" si="35"/>
        <v>10039249.93</v>
      </c>
      <c r="I128" s="115">
        <f t="shared" si="36"/>
        <v>18595249.93</v>
      </c>
      <c r="J128" s="119"/>
      <c r="K128" s="119"/>
    </row>
    <row r="129" spans="2:11" x14ac:dyDescent="0.2">
      <c r="B129" s="124" t="s">
        <v>80</v>
      </c>
      <c r="C129" s="115">
        <v>2474110</v>
      </c>
      <c r="D129" s="115">
        <v>0</v>
      </c>
      <c r="E129" s="115">
        <v>0</v>
      </c>
      <c r="F129" s="115">
        <v>0</v>
      </c>
      <c r="G129" s="115">
        <v>-2474110</v>
      </c>
      <c r="H129" s="115">
        <f t="shared" si="35"/>
        <v>-2474110</v>
      </c>
      <c r="I129" s="115">
        <f t="shared" si="36"/>
        <v>0</v>
      </c>
      <c r="J129" s="119"/>
      <c r="K129" s="119"/>
    </row>
    <row r="130" spans="2:11" x14ac:dyDescent="0.2">
      <c r="B130" s="131" t="s">
        <v>81</v>
      </c>
      <c r="C130" s="132">
        <v>139144014.00999999</v>
      </c>
      <c r="D130" s="132">
        <v>0</v>
      </c>
      <c r="E130" s="132">
        <v>0</v>
      </c>
      <c r="F130" s="132">
        <v>23634406.199999988</v>
      </c>
      <c r="G130" s="132">
        <v>0</v>
      </c>
      <c r="H130" s="132">
        <f t="shared" si="35"/>
        <v>23634406.199999988</v>
      </c>
      <c r="I130" s="132">
        <f t="shared" si="36"/>
        <v>162778420.20999998</v>
      </c>
      <c r="J130" s="119"/>
      <c r="K130" s="119"/>
    </row>
    <row r="131" spans="2:11" x14ac:dyDescent="0.2">
      <c r="B131" s="133"/>
      <c r="C131" s="134"/>
      <c r="D131" s="134"/>
      <c r="E131" s="134"/>
      <c r="F131" s="134"/>
      <c r="G131" s="134"/>
      <c r="H131" s="134"/>
      <c r="I131" s="134"/>
      <c r="J131" s="119"/>
      <c r="K131" s="119"/>
    </row>
    <row r="132" spans="2:11" x14ac:dyDescent="0.2">
      <c r="B132" s="124" t="s">
        <v>82</v>
      </c>
      <c r="C132" s="115">
        <v>3810000</v>
      </c>
      <c r="D132" s="115">
        <v>0</v>
      </c>
      <c r="E132" s="115">
        <v>0</v>
      </c>
      <c r="F132" s="115">
        <v>0</v>
      </c>
      <c r="G132" s="115">
        <v>-3076172.4</v>
      </c>
      <c r="H132" s="115">
        <f t="shared" si="35"/>
        <v>-3076172.4</v>
      </c>
      <c r="I132" s="115">
        <f t="shared" si="36"/>
        <v>733827.60000000009</v>
      </c>
      <c r="J132" s="119"/>
      <c r="K132" s="119"/>
    </row>
    <row r="133" spans="2:11" x14ac:dyDescent="0.2">
      <c r="B133" s="124" t="s">
        <v>83</v>
      </c>
      <c r="C133" s="115">
        <v>16000000</v>
      </c>
      <c r="D133" s="115">
        <v>0</v>
      </c>
      <c r="E133" s="115">
        <v>0</v>
      </c>
      <c r="F133" s="115">
        <v>0</v>
      </c>
      <c r="G133" s="115">
        <v>-2523917.84</v>
      </c>
      <c r="H133" s="115">
        <f t="shared" si="35"/>
        <v>-2523917.84</v>
      </c>
      <c r="I133" s="115">
        <f t="shared" si="36"/>
        <v>13476082.16</v>
      </c>
      <c r="J133" s="119"/>
      <c r="K133" s="119"/>
    </row>
    <row r="134" spans="2:11" x14ac:dyDescent="0.2">
      <c r="B134" s="124" t="s">
        <v>84</v>
      </c>
      <c r="C134" s="115">
        <v>1350000</v>
      </c>
      <c r="D134" s="115">
        <v>0</v>
      </c>
      <c r="E134" s="115">
        <v>0</v>
      </c>
      <c r="F134" s="115">
        <v>0</v>
      </c>
      <c r="G134" s="115">
        <v>-1350000</v>
      </c>
      <c r="H134" s="115">
        <f t="shared" si="35"/>
        <v>-1350000</v>
      </c>
      <c r="I134" s="115">
        <f t="shared" si="36"/>
        <v>0</v>
      </c>
      <c r="J134" s="119"/>
      <c r="K134" s="119"/>
    </row>
    <row r="135" spans="2:11" x14ac:dyDescent="0.2">
      <c r="B135" s="124" t="s">
        <v>85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35"/>
        <v>0</v>
      </c>
      <c r="I135" s="115">
        <f t="shared" si="36"/>
        <v>0</v>
      </c>
      <c r="J135" s="119"/>
      <c r="K135" s="119"/>
    </row>
    <row r="136" spans="2:11" x14ac:dyDescent="0.2">
      <c r="B136" s="124" t="s">
        <v>86</v>
      </c>
      <c r="C136" s="115">
        <v>2500000</v>
      </c>
      <c r="D136" s="115">
        <v>0</v>
      </c>
      <c r="E136" s="115">
        <v>0</v>
      </c>
      <c r="F136" s="115">
        <v>0</v>
      </c>
      <c r="G136" s="115">
        <v>-2352674.2200000002</v>
      </c>
      <c r="H136" s="115">
        <f t="shared" si="35"/>
        <v>-2352674.2200000002</v>
      </c>
      <c r="I136" s="115">
        <f t="shared" si="36"/>
        <v>147325.7799999998</v>
      </c>
      <c r="J136" s="119"/>
      <c r="K136" s="119"/>
    </row>
    <row r="137" spans="2:11" x14ac:dyDescent="0.2">
      <c r="B137" s="123" t="s">
        <v>87</v>
      </c>
      <c r="C137" s="114">
        <f>SUM(C138:C140)</f>
        <v>463677431.61000001</v>
      </c>
      <c r="D137" s="114">
        <f t="shared" ref="D137:I137" si="37">SUM(D138:D140)</f>
        <v>108616449.56</v>
      </c>
      <c r="E137" s="114">
        <f t="shared" si="37"/>
        <v>-2269800.5699999998</v>
      </c>
      <c r="F137" s="114">
        <f t="shared" si="37"/>
        <v>203568564.12000009</v>
      </c>
      <c r="G137" s="114">
        <f t="shared" si="37"/>
        <v>0</v>
      </c>
      <c r="H137" s="114">
        <f t="shared" si="37"/>
        <v>309915213.11000007</v>
      </c>
      <c r="I137" s="114">
        <f t="shared" si="37"/>
        <v>773592644.72000003</v>
      </c>
      <c r="J137" s="119"/>
      <c r="K137" s="119"/>
    </row>
    <row r="138" spans="2:11" x14ac:dyDescent="0.2">
      <c r="B138" s="124" t="s">
        <v>88</v>
      </c>
      <c r="C138" s="115">
        <v>307292874.80000001</v>
      </c>
      <c r="D138" s="115">
        <f>33047939.73+22735741.04</f>
        <v>55783680.769999996</v>
      </c>
      <c r="E138" s="115">
        <v>-2269663.75</v>
      </c>
      <c r="F138" s="115">
        <v>141010605.42000008</v>
      </c>
      <c r="G138" s="115">
        <v>0</v>
      </c>
      <c r="H138" s="115">
        <f t="shared" ref="H138:H140" si="38">SUM(D138:G138)</f>
        <v>194524622.44000006</v>
      </c>
      <c r="I138" s="115">
        <f t="shared" ref="I138:I140" si="39">C138+H138</f>
        <v>501817497.24000007</v>
      </c>
      <c r="J138" s="119"/>
      <c r="K138" s="119"/>
    </row>
    <row r="139" spans="2:11" x14ac:dyDescent="0.2">
      <c r="B139" s="124" t="s">
        <v>89</v>
      </c>
      <c r="C139" s="115">
        <v>156384556.81</v>
      </c>
      <c r="D139" s="115">
        <v>52832768.789999999</v>
      </c>
      <c r="E139" s="115">
        <v>-136.82000000000002</v>
      </c>
      <c r="F139" s="115">
        <v>62557958.700000018</v>
      </c>
      <c r="G139" s="115">
        <v>0</v>
      </c>
      <c r="H139" s="115">
        <f t="shared" si="38"/>
        <v>115390590.67000002</v>
      </c>
      <c r="I139" s="115">
        <f t="shared" si="39"/>
        <v>271775147.48000002</v>
      </c>
      <c r="J139" s="119"/>
      <c r="K139" s="119"/>
    </row>
    <row r="140" spans="2:11" x14ac:dyDescent="0.2">
      <c r="B140" s="124" t="s">
        <v>90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f t="shared" si="38"/>
        <v>0</v>
      </c>
      <c r="I140" s="115">
        <f t="shared" si="39"/>
        <v>0</v>
      </c>
      <c r="J140" s="119"/>
      <c r="K140" s="119"/>
    </row>
    <row r="141" spans="2:11" x14ac:dyDescent="0.2">
      <c r="B141" s="123" t="s">
        <v>91</v>
      </c>
      <c r="C141" s="114">
        <f>SUM(C142:C148)</f>
        <v>270056151.63999999</v>
      </c>
      <c r="D141" s="114">
        <f t="shared" ref="D141:I141" si="40">SUM(D142:D148)</f>
        <v>0</v>
      </c>
      <c r="E141" s="114">
        <f t="shared" si="40"/>
        <v>0</v>
      </c>
      <c r="F141" s="114">
        <f t="shared" si="40"/>
        <v>0</v>
      </c>
      <c r="G141" s="114">
        <f t="shared" si="40"/>
        <v>-269556151.63999999</v>
      </c>
      <c r="H141" s="114">
        <f t="shared" si="40"/>
        <v>-269556151.63999999</v>
      </c>
      <c r="I141" s="114">
        <f t="shared" si="40"/>
        <v>500000</v>
      </c>
      <c r="J141" s="119"/>
      <c r="K141" s="119"/>
    </row>
    <row r="142" spans="2:11" x14ac:dyDescent="0.2">
      <c r="B142" s="124" t="s">
        <v>92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f t="shared" ref="H142:H148" si="41">SUM(D142:G142)</f>
        <v>0</v>
      </c>
      <c r="I142" s="115">
        <f t="shared" ref="I142:I148" si="42">C142+H142</f>
        <v>0</v>
      </c>
      <c r="J142" s="119"/>
      <c r="K142" s="119"/>
    </row>
    <row r="143" spans="2:11" x14ac:dyDescent="0.2">
      <c r="B143" s="124" t="s">
        <v>93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f t="shared" si="41"/>
        <v>0</v>
      </c>
      <c r="I143" s="115">
        <f t="shared" si="42"/>
        <v>0</v>
      </c>
      <c r="J143" s="119"/>
      <c r="K143" s="119"/>
    </row>
    <row r="144" spans="2:11" x14ac:dyDescent="0.2">
      <c r="B144" s="124" t="s">
        <v>94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f t="shared" si="41"/>
        <v>0</v>
      </c>
      <c r="I144" s="115">
        <f t="shared" si="42"/>
        <v>0</v>
      </c>
      <c r="J144" s="119"/>
      <c r="K144" s="119"/>
    </row>
    <row r="145" spans="2:11" x14ac:dyDescent="0.2">
      <c r="B145" s="124" t="s">
        <v>95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f t="shared" si="41"/>
        <v>0</v>
      </c>
      <c r="I145" s="115">
        <f t="shared" si="42"/>
        <v>0</v>
      </c>
      <c r="J145" s="119"/>
      <c r="K145" s="119"/>
    </row>
    <row r="146" spans="2:11" x14ac:dyDescent="0.2">
      <c r="B146" s="124" t="s">
        <v>96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f t="shared" si="41"/>
        <v>0</v>
      </c>
      <c r="I146" s="115">
        <f t="shared" si="42"/>
        <v>0</v>
      </c>
      <c r="J146" s="119"/>
      <c r="K146" s="119"/>
    </row>
    <row r="147" spans="2:11" x14ac:dyDescent="0.2">
      <c r="B147" s="124" t="s">
        <v>97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f t="shared" si="41"/>
        <v>0</v>
      </c>
      <c r="I147" s="115">
        <f t="shared" si="42"/>
        <v>0</v>
      </c>
      <c r="J147" s="119"/>
      <c r="K147" s="119"/>
    </row>
    <row r="148" spans="2:11" x14ac:dyDescent="0.2">
      <c r="B148" s="124" t="s">
        <v>98</v>
      </c>
      <c r="C148" s="115">
        <v>270056151.63999999</v>
      </c>
      <c r="D148" s="115">
        <v>0</v>
      </c>
      <c r="E148" s="115">
        <v>0</v>
      </c>
      <c r="F148" s="115">
        <v>0</v>
      </c>
      <c r="G148" s="115">
        <v>-269556151.63999999</v>
      </c>
      <c r="H148" s="115">
        <f t="shared" si="41"/>
        <v>-269556151.63999999</v>
      </c>
      <c r="I148" s="115">
        <f t="shared" si="42"/>
        <v>500000</v>
      </c>
      <c r="J148" s="119"/>
      <c r="K148" s="119"/>
    </row>
    <row r="149" spans="2:11" x14ac:dyDescent="0.2">
      <c r="B149" s="123" t="s">
        <v>99</v>
      </c>
      <c r="C149" s="114">
        <f>SUM(C150:C152)</f>
        <v>0</v>
      </c>
      <c r="D149" s="114">
        <f t="shared" ref="D149:I149" si="43">SUM(D150:D152)</f>
        <v>0</v>
      </c>
      <c r="E149" s="114">
        <f t="shared" si="43"/>
        <v>0</v>
      </c>
      <c r="F149" s="114">
        <f t="shared" si="43"/>
        <v>0</v>
      </c>
      <c r="G149" s="114">
        <f t="shared" si="43"/>
        <v>0</v>
      </c>
      <c r="H149" s="114">
        <f t="shared" si="43"/>
        <v>0</v>
      </c>
      <c r="I149" s="114">
        <f t="shared" si="43"/>
        <v>0</v>
      </c>
      <c r="J149" s="119"/>
      <c r="K149" s="119"/>
    </row>
    <row r="150" spans="2:11" x14ac:dyDescent="0.2">
      <c r="B150" s="124" t="s">
        <v>100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f t="shared" ref="H150:H152" si="44">SUM(D150:G150)</f>
        <v>0</v>
      </c>
      <c r="I150" s="115">
        <f t="shared" ref="I150:I152" si="45">C150+H150</f>
        <v>0</v>
      </c>
      <c r="J150" s="119"/>
      <c r="K150" s="119"/>
    </row>
    <row r="151" spans="2:11" x14ac:dyDescent="0.2">
      <c r="B151" s="124" t="s">
        <v>101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f t="shared" si="44"/>
        <v>0</v>
      </c>
      <c r="I151" s="115">
        <f t="shared" si="45"/>
        <v>0</v>
      </c>
      <c r="J151" s="119"/>
      <c r="K151" s="119"/>
    </row>
    <row r="152" spans="2:11" x14ac:dyDescent="0.2">
      <c r="B152" s="124" t="s">
        <v>102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f t="shared" si="44"/>
        <v>0</v>
      </c>
      <c r="I152" s="115">
        <f t="shared" si="45"/>
        <v>0</v>
      </c>
      <c r="J152" s="119"/>
      <c r="K152" s="119"/>
    </row>
    <row r="153" spans="2:11" x14ac:dyDescent="0.2">
      <c r="B153" s="123" t="s">
        <v>103</v>
      </c>
      <c r="C153" s="114">
        <f>SUM(C154:C160)</f>
        <v>297959891</v>
      </c>
      <c r="D153" s="114">
        <f t="shared" ref="D153:I153" si="46">SUM(D154:D160)</f>
        <v>0</v>
      </c>
      <c r="E153" s="114">
        <f t="shared" si="46"/>
        <v>0</v>
      </c>
      <c r="F153" s="114">
        <f t="shared" si="46"/>
        <v>12782026.649999976</v>
      </c>
      <c r="G153" s="114">
        <f t="shared" si="46"/>
        <v>-5721175.5300000068</v>
      </c>
      <c r="H153" s="114">
        <f t="shared" si="46"/>
        <v>7060851.1199999694</v>
      </c>
      <c r="I153" s="114">
        <f t="shared" si="46"/>
        <v>305020742.12</v>
      </c>
      <c r="J153" s="119"/>
      <c r="K153" s="119"/>
    </row>
    <row r="154" spans="2:11" x14ac:dyDescent="0.2">
      <c r="B154" s="124" t="s">
        <v>104</v>
      </c>
      <c r="C154" s="115">
        <v>139621380.77000001</v>
      </c>
      <c r="D154" s="115">
        <v>0</v>
      </c>
      <c r="E154" s="115">
        <v>0</v>
      </c>
      <c r="F154" s="115">
        <v>0</v>
      </c>
      <c r="G154" s="115">
        <v>-4001744.9300000072</v>
      </c>
      <c r="H154" s="115">
        <f t="shared" ref="H154:H160" si="47">SUM(D154:G154)</f>
        <v>-4001744.9300000072</v>
      </c>
      <c r="I154" s="115">
        <f t="shared" ref="I154:I160" si="48">C154+H154</f>
        <v>135619635.84</v>
      </c>
      <c r="J154" s="119"/>
      <c r="K154" s="119"/>
    </row>
    <row r="155" spans="2:11" x14ac:dyDescent="0.2">
      <c r="B155" s="124" t="s">
        <v>105</v>
      </c>
      <c r="C155" s="115">
        <v>156188510.23000002</v>
      </c>
      <c r="D155" s="115">
        <v>0</v>
      </c>
      <c r="E155" s="115">
        <v>0</v>
      </c>
      <c r="F155" s="115">
        <v>12782026.649999976</v>
      </c>
      <c r="G155" s="115">
        <v>0</v>
      </c>
      <c r="H155" s="115">
        <f t="shared" si="47"/>
        <v>12782026.649999976</v>
      </c>
      <c r="I155" s="115">
        <f t="shared" si="48"/>
        <v>168970536.88</v>
      </c>
      <c r="J155" s="119"/>
      <c r="K155" s="119"/>
    </row>
    <row r="156" spans="2:11" x14ac:dyDescent="0.2">
      <c r="B156" s="124" t="s">
        <v>106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f t="shared" si="47"/>
        <v>0</v>
      </c>
      <c r="I156" s="115">
        <f t="shared" si="48"/>
        <v>0</v>
      </c>
      <c r="J156" s="119"/>
      <c r="K156" s="119"/>
    </row>
    <row r="157" spans="2:11" x14ac:dyDescent="0.2">
      <c r="B157" s="127" t="s">
        <v>107</v>
      </c>
      <c r="C157" s="115">
        <v>150000</v>
      </c>
      <c r="D157" s="115">
        <v>0</v>
      </c>
      <c r="E157" s="115">
        <v>0</v>
      </c>
      <c r="F157" s="115">
        <v>0</v>
      </c>
      <c r="G157" s="115">
        <v>-42464.600000000006</v>
      </c>
      <c r="H157" s="115">
        <f t="shared" si="47"/>
        <v>-42464.600000000006</v>
      </c>
      <c r="I157" s="115">
        <f t="shared" si="48"/>
        <v>107535.4</v>
      </c>
      <c r="J157" s="119"/>
      <c r="K157" s="119"/>
    </row>
    <row r="158" spans="2:11" x14ac:dyDescent="0.2">
      <c r="B158" s="124" t="s">
        <v>108</v>
      </c>
      <c r="C158" s="115">
        <v>2000000</v>
      </c>
      <c r="D158" s="115">
        <v>0</v>
      </c>
      <c r="E158" s="115">
        <v>0</v>
      </c>
      <c r="F158" s="115">
        <v>0</v>
      </c>
      <c r="G158" s="115">
        <v>-1676966</v>
      </c>
      <c r="H158" s="115">
        <f t="shared" si="47"/>
        <v>-1676966</v>
      </c>
      <c r="I158" s="115">
        <f t="shared" si="48"/>
        <v>323034</v>
      </c>
      <c r="J158" s="119"/>
      <c r="K158" s="119"/>
    </row>
    <row r="159" spans="2:11" x14ac:dyDescent="0.2">
      <c r="B159" s="124" t="s">
        <v>109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f t="shared" si="47"/>
        <v>0</v>
      </c>
      <c r="I159" s="115">
        <f t="shared" si="48"/>
        <v>0</v>
      </c>
      <c r="J159" s="119"/>
      <c r="K159" s="119"/>
    </row>
    <row r="160" spans="2:11" x14ac:dyDescent="0.2">
      <c r="B160" s="124" t="s">
        <v>110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f t="shared" si="47"/>
        <v>0</v>
      </c>
      <c r="I160" s="115">
        <f t="shared" si="48"/>
        <v>0</v>
      </c>
      <c r="J160" s="119"/>
      <c r="K160" s="119"/>
    </row>
    <row r="161" spans="2:11" x14ac:dyDescent="0.2">
      <c r="B161" s="128"/>
      <c r="C161" s="116"/>
      <c r="D161" s="116"/>
      <c r="E161" s="116"/>
      <c r="F161" s="116"/>
      <c r="G161" s="116"/>
      <c r="H161" s="116"/>
      <c r="I161" s="116"/>
      <c r="J161" s="119"/>
      <c r="K161" s="119"/>
    </row>
    <row r="162" spans="2:11" x14ac:dyDescent="0.2">
      <c r="B162" s="129" t="s">
        <v>112</v>
      </c>
      <c r="C162" s="117">
        <f>C87+C13</f>
        <v>8670169298.0400009</v>
      </c>
      <c r="D162" s="117">
        <f t="shared" ref="D162:I162" si="49">D87+D13</f>
        <v>3361872689.7229333</v>
      </c>
      <c r="E162" s="117">
        <f t="shared" si="49"/>
        <v>-365305039.84999996</v>
      </c>
      <c r="F162" s="117">
        <f t="shared" si="49"/>
        <v>927723278.36426711</v>
      </c>
      <c r="G162" s="117">
        <f t="shared" si="49"/>
        <v>2954125828.1872005</v>
      </c>
      <c r="H162" s="117">
        <f t="shared" si="49"/>
        <v>3688373031.9499998</v>
      </c>
      <c r="I162" s="117">
        <f t="shared" si="49"/>
        <v>12358542329.99</v>
      </c>
      <c r="J162" s="119"/>
      <c r="K162" s="119"/>
    </row>
    <row r="163" spans="2:11" x14ac:dyDescent="0.2">
      <c r="B163" s="130"/>
      <c r="C163" s="118"/>
      <c r="D163" s="118"/>
      <c r="E163" s="118"/>
      <c r="F163" s="118"/>
      <c r="G163" s="118"/>
      <c r="H163" s="118"/>
      <c r="I163" s="118"/>
      <c r="J163" s="119"/>
      <c r="K163" s="119"/>
    </row>
    <row r="164" spans="2:11" x14ac:dyDescent="0.2">
      <c r="C164" s="113"/>
      <c r="D164" s="113"/>
      <c r="E164" s="113"/>
      <c r="F164" s="113"/>
      <c r="G164" s="113"/>
      <c r="H164" s="113"/>
      <c r="I164" s="113"/>
    </row>
    <row r="165" spans="2:11" x14ac:dyDescent="0.2">
      <c r="C165" s="113"/>
      <c r="D165" s="113"/>
      <c r="E165" s="113"/>
      <c r="F165" s="113"/>
      <c r="G165" s="113"/>
      <c r="H165" s="113"/>
      <c r="I165" s="113"/>
    </row>
  </sheetData>
  <protectedRanges>
    <protectedRange sqref="C13:I13 C87:I87" name="Rango1_2_1_1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2" workbookViewId="0">
      <selection activeCell="B1" sqref="B1:F3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7" t="str">
        <f>'Notas de Disciplina Financiera'!A1</f>
        <v>Municipio de León</v>
      </c>
      <c r="C1" s="137"/>
      <c r="D1" s="137"/>
      <c r="E1" s="27" t="s">
        <v>0</v>
      </c>
      <c r="F1" s="28">
        <f>'Notas de Disciplina Financiera'!D1</f>
        <v>2024</v>
      </c>
    </row>
    <row r="2" spans="1:6" x14ac:dyDescent="0.2">
      <c r="B2" s="137" t="s">
        <v>1</v>
      </c>
      <c r="C2" s="137"/>
      <c r="D2" s="137"/>
      <c r="E2" s="27" t="s">
        <v>2</v>
      </c>
      <c r="F2" s="28" t="str">
        <f>'Notas de Disciplina Financiera'!D2</f>
        <v>Trimestral</v>
      </c>
    </row>
    <row r="3" spans="1:6" x14ac:dyDescent="0.2">
      <c r="B3" s="137" t="str">
        <f>'Notas de Disciplina Financiera'!A3</f>
        <v>Correspondiente del 01 de Enero al 30 Septiembre de 2024</v>
      </c>
      <c r="C3" s="137"/>
      <c r="D3" s="137"/>
      <c r="E3" s="27" t="s">
        <v>4</v>
      </c>
      <c r="F3" s="28">
        <f>'Notas de Disciplina Financiera'!D3</f>
        <v>3</v>
      </c>
    </row>
    <row r="5" spans="1:6" ht="12" thickBot="1" x14ac:dyDescent="0.25">
      <c r="C5" s="30" t="s">
        <v>113</v>
      </c>
    </row>
    <row r="6" spans="1:6" x14ac:dyDescent="0.2">
      <c r="B6" s="150" t="str">
        <f>B1</f>
        <v>Municipio de León</v>
      </c>
      <c r="C6" s="151"/>
      <c r="D6" s="151"/>
      <c r="E6" s="151"/>
      <c r="F6" s="152"/>
    </row>
    <row r="7" spans="1:6" x14ac:dyDescent="0.2">
      <c r="B7" s="153" t="s">
        <v>114</v>
      </c>
      <c r="C7" s="154"/>
      <c r="D7" s="154"/>
      <c r="E7" s="154"/>
      <c r="F7" s="155"/>
    </row>
    <row r="8" spans="1:6" x14ac:dyDescent="0.2">
      <c r="B8" s="156" t="s">
        <v>225</v>
      </c>
      <c r="C8" s="157"/>
      <c r="D8" s="157"/>
      <c r="E8" s="157"/>
      <c r="F8" s="158"/>
    </row>
    <row r="9" spans="1:6" ht="22.5" x14ac:dyDescent="0.2">
      <c r="B9" s="148" t="s">
        <v>115</v>
      </c>
      <c r="C9" s="149" t="s">
        <v>116</v>
      </c>
      <c r="D9" s="43" t="s">
        <v>117</v>
      </c>
      <c r="E9" s="43" t="s">
        <v>118</v>
      </c>
      <c r="F9" s="44" t="s">
        <v>119</v>
      </c>
    </row>
    <row r="10" spans="1:6" x14ac:dyDescent="0.2">
      <c r="A10" s="29"/>
      <c r="B10" s="148"/>
      <c r="C10" s="149"/>
      <c r="D10" s="43" t="s">
        <v>120</v>
      </c>
      <c r="E10" s="43" t="s">
        <v>121</v>
      </c>
      <c r="F10" s="44" t="s">
        <v>122</v>
      </c>
    </row>
    <row r="11" spans="1:6" x14ac:dyDescent="0.2">
      <c r="B11" s="36"/>
      <c r="C11" s="37" t="s">
        <v>123</v>
      </c>
      <c r="D11" s="103">
        <f>SUM(D12:D20)</f>
        <v>0</v>
      </c>
      <c r="E11" s="103">
        <f t="shared" ref="E11:F11" si="0">SUM(E12:E20)</f>
        <v>0</v>
      </c>
      <c r="F11" s="104">
        <f t="shared" si="0"/>
        <v>0</v>
      </c>
    </row>
    <row r="12" spans="1:6" x14ac:dyDescent="0.2">
      <c r="B12" s="38">
        <v>1000</v>
      </c>
      <c r="C12" s="39" t="s">
        <v>124</v>
      </c>
      <c r="D12" s="105">
        <v>0</v>
      </c>
      <c r="E12" s="105">
        <v>0</v>
      </c>
      <c r="F12" s="106">
        <v>0</v>
      </c>
    </row>
    <row r="13" spans="1:6" x14ac:dyDescent="0.2">
      <c r="B13" s="38">
        <v>2000</v>
      </c>
      <c r="C13" s="39" t="s">
        <v>125</v>
      </c>
      <c r="D13" s="105">
        <v>0</v>
      </c>
      <c r="E13" s="105">
        <v>0</v>
      </c>
      <c r="F13" s="106">
        <v>0</v>
      </c>
    </row>
    <row r="14" spans="1:6" x14ac:dyDescent="0.2">
      <c r="B14" s="38">
        <v>3000</v>
      </c>
      <c r="C14" s="39" t="s">
        <v>126</v>
      </c>
      <c r="D14" s="105">
        <v>0</v>
      </c>
      <c r="E14" s="105">
        <v>0</v>
      </c>
      <c r="F14" s="106">
        <v>0</v>
      </c>
    </row>
    <row r="15" spans="1:6" x14ac:dyDescent="0.2">
      <c r="B15" s="38">
        <v>4000</v>
      </c>
      <c r="C15" s="39" t="s">
        <v>127</v>
      </c>
      <c r="D15" s="105">
        <v>0</v>
      </c>
      <c r="E15" s="105">
        <v>0</v>
      </c>
      <c r="F15" s="106">
        <v>0</v>
      </c>
    </row>
    <row r="16" spans="1:6" x14ac:dyDescent="0.2">
      <c r="B16" s="38">
        <v>5000</v>
      </c>
      <c r="C16" s="39" t="s">
        <v>128</v>
      </c>
      <c r="D16" s="105">
        <v>0</v>
      </c>
      <c r="E16" s="105">
        <v>0</v>
      </c>
      <c r="F16" s="106">
        <v>0</v>
      </c>
    </row>
    <row r="17" spans="2:6" x14ac:dyDescent="0.2">
      <c r="B17" s="38">
        <v>6000</v>
      </c>
      <c r="C17" s="39" t="s">
        <v>129</v>
      </c>
      <c r="D17" s="105">
        <v>0</v>
      </c>
      <c r="E17" s="105">
        <v>0</v>
      </c>
      <c r="F17" s="106">
        <v>0</v>
      </c>
    </row>
    <row r="18" spans="2:6" x14ac:dyDescent="0.2">
      <c r="B18" s="38">
        <v>7000</v>
      </c>
      <c r="C18" s="39" t="s">
        <v>130</v>
      </c>
      <c r="D18" s="105">
        <v>0</v>
      </c>
      <c r="E18" s="105">
        <v>0</v>
      </c>
      <c r="F18" s="106">
        <v>0</v>
      </c>
    </row>
    <row r="19" spans="2:6" x14ac:dyDescent="0.2">
      <c r="B19" s="38">
        <v>8000</v>
      </c>
      <c r="C19" s="39" t="s">
        <v>131</v>
      </c>
      <c r="D19" s="105">
        <v>0</v>
      </c>
      <c r="E19" s="105">
        <v>0</v>
      </c>
      <c r="F19" s="106">
        <v>0</v>
      </c>
    </row>
    <row r="20" spans="2:6" x14ac:dyDescent="0.2">
      <c r="B20" s="38">
        <v>9000</v>
      </c>
      <c r="C20" s="39" t="s">
        <v>132</v>
      </c>
      <c r="D20" s="105">
        <v>0</v>
      </c>
      <c r="E20" s="105">
        <v>0</v>
      </c>
      <c r="F20" s="106">
        <v>0</v>
      </c>
    </row>
    <row r="21" spans="2:6" x14ac:dyDescent="0.2">
      <c r="B21" s="38"/>
      <c r="C21" s="40" t="s">
        <v>133</v>
      </c>
      <c r="D21" s="107">
        <f>SUM(D22:D30)</f>
        <v>0</v>
      </c>
      <c r="E21" s="107">
        <f t="shared" ref="E21:F21" si="1">SUM(E22:E30)</f>
        <v>0</v>
      </c>
      <c r="F21" s="108">
        <f t="shared" si="1"/>
        <v>0</v>
      </c>
    </row>
    <row r="22" spans="2:6" x14ac:dyDescent="0.2">
      <c r="B22" s="38">
        <v>1000</v>
      </c>
      <c r="C22" s="39" t="s">
        <v>124</v>
      </c>
      <c r="D22" s="105">
        <v>0</v>
      </c>
      <c r="E22" s="105">
        <v>0</v>
      </c>
      <c r="F22" s="106">
        <v>0</v>
      </c>
    </row>
    <row r="23" spans="2:6" x14ac:dyDescent="0.2">
      <c r="B23" s="38">
        <v>2000</v>
      </c>
      <c r="C23" s="39" t="s">
        <v>125</v>
      </c>
      <c r="D23" s="105">
        <v>0</v>
      </c>
      <c r="E23" s="105">
        <v>0</v>
      </c>
      <c r="F23" s="106">
        <v>0</v>
      </c>
    </row>
    <row r="24" spans="2:6" x14ac:dyDescent="0.2">
      <c r="B24" s="38">
        <v>3000</v>
      </c>
      <c r="C24" s="39" t="s">
        <v>126</v>
      </c>
      <c r="D24" s="105">
        <v>0</v>
      </c>
      <c r="E24" s="105">
        <v>0</v>
      </c>
      <c r="F24" s="106">
        <v>0</v>
      </c>
    </row>
    <row r="25" spans="2:6" x14ac:dyDescent="0.2">
      <c r="B25" s="38">
        <v>4000</v>
      </c>
      <c r="C25" s="39" t="s">
        <v>127</v>
      </c>
      <c r="D25" s="105">
        <v>0</v>
      </c>
      <c r="E25" s="105">
        <v>0</v>
      </c>
      <c r="F25" s="106">
        <v>0</v>
      </c>
    </row>
    <row r="26" spans="2:6" x14ac:dyDescent="0.2">
      <c r="B26" s="38">
        <v>5000</v>
      </c>
      <c r="C26" s="39" t="s">
        <v>128</v>
      </c>
      <c r="D26" s="105">
        <v>0</v>
      </c>
      <c r="E26" s="105">
        <v>0</v>
      </c>
      <c r="F26" s="106">
        <v>0</v>
      </c>
    </row>
    <row r="27" spans="2:6" x14ac:dyDescent="0.2">
      <c r="B27" s="38">
        <v>6000</v>
      </c>
      <c r="C27" s="39" t="s">
        <v>129</v>
      </c>
      <c r="D27" s="105">
        <v>0</v>
      </c>
      <c r="E27" s="105">
        <v>0</v>
      </c>
      <c r="F27" s="106">
        <v>0</v>
      </c>
    </row>
    <row r="28" spans="2:6" x14ac:dyDescent="0.2">
      <c r="B28" s="38">
        <v>7000</v>
      </c>
      <c r="C28" s="39" t="s">
        <v>130</v>
      </c>
      <c r="D28" s="105">
        <v>0</v>
      </c>
      <c r="E28" s="105">
        <v>0</v>
      </c>
      <c r="F28" s="106">
        <v>0</v>
      </c>
    </row>
    <row r="29" spans="2:6" x14ac:dyDescent="0.2">
      <c r="B29" s="38">
        <v>8000</v>
      </c>
      <c r="C29" s="39" t="s">
        <v>131</v>
      </c>
      <c r="D29" s="105">
        <v>0</v>
      </c>
      <c r="E29" s="105">
        <v>0</v>
      </c>
      <c r="F29" s="106">
        <v>0</v>
      </c>
    </row>
    <row r="30" spans="2:6" x14ac:dyDescent="0.2">
      <c r="B30" s="41">
        <v>9000</v>
      </c>
      <c r="C30" s="42" t="s">
        <v>132</v>
      </c>
      <c r="D30" s="109">
        <v>0</v>
      </c>
      <c r="E30" s="109">
        <v>0</v>
      </c>
      <c r="F30" s="110">
        <v>0</v>
      </c>
    </row>
    <row r="31" spans="2:6" ht="12" thickBot="1" x14ac:dyDescent="0.25">
      <c r="B31" s="34"/>
      <c r="C31" s="35" t="s">
        <v>36</v>
      </c>
      <c r="D31" s="111">
        <f>D11+D21</f>
        <v>0</v>
      </c>
      <c r="E31" s="111">
        <f t="shared" ref="E31:F31" si="2">E11+E21</f>
        <v>0</v>
      </c>
      <c r="F31" s="112">
        <f t="shared" si="2"/>
        <v>0</v>
      </c>
    </row>
    <row r="33" spans="3:6" x14ac:dyDescent="0.2">
      <c r="C33" s="46" t="s">
        <v>134</v>
      </c>
    </row>
    <row r="34" spans="3:6" ht="41.45" customHeight="1" x14ac:dyDescent="0.2">
      <c r="C34" s="147" t="s">
        <v>226</v>
      </c>
      <c r="D34" s="147"/>
      <c r="E34" s="147"/>
      <c r="F34" s="147"/>
    </row>
  </sheetData>
  <mergeCells count="9">
    <mergeCell ref="C34:F34"/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pageSetup paperSize="9" scale="73" orientation="portrait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workbookViewId="0">
      <selection activeCell="B1" sqref="B1:F3"/>
    </sheetView>
  </sheetViews>
  <sheetFormatPr baseColWidth="10" defaultColWidth="12" defaultRowHeight="11.25" x14ac:dyDescent="0.2"/>
  <cols>
    <col min="1" max="1" width="2.6640625" style="1" customWidth="1"/>
    <col min="2" max="2" width="24.1640625" style="1" customWidth="1"/>
    <col min="3" max="3" width="46" style="1" customWidth="1"/>
    <col min="4" max="4" width="18.5" style="1" customWidth="1"/>
    <col min="5" max="5" width="13" style="1" bestFit="1" customWidth="1"/>
    <col min="6" max="6" width="22.5" style="1" bestFit="1" customWidth="1"/>
    <col min="7" max="7" width="14.33203125" style="1" bestFit="1" customWidth="1"/>
    <col min="8" max="8" width="14.83203125" style="1" bestFit="1" customWidth="1"/>
    <col min="9" max="10" width="12.1640625" style="1" bestFit="1" customWidth="1"/>
    <col min="11" max="18" width="12" style="1"/>
    <col min="19" max="19" width="13.33203125" style="1" customWidth="1"/>
    <col min="20" max="16384" width="12" style="1"/>
  </cols>
  <sheetData>
    <row r="1" spans="1:10" x14ac:dyDescent="0.2">
      <c r="B1" s="137" t="s">
        <v>174</v>
      </c>
      <c r="C1" s="137"/>
      <c r="D1" s="137"/>
      <c r="E1" s="27" t="s">
        <v>0</v>
      </c>
      <c r="F1" s="28">
        <v>2024</v>
      </c>
    </row>
    <row r="2" spans="1:10" x14ac:dyDescent="0.2">
      <c r="B2" s="137" t="s">
        <v>1</v>
      </c>
      <c r="C2" s="137"/>
      <c r="D2" s="137"/>
      <c r="E2" s="27" t="s">
        <v>2</v>
      </c>
      <c r="F2" s="28" t="s">
        <v>3</v>
      </c>
    </row>
    <row r="3" spans="1:10" x14ac:dyDescent="0.2">
      <c r="B3" s="137" t="s">
        <v>227</v>
      </c>
      <c r="C3" s="137"/>
      <c r="D3" s="137"/>
      <c r="E3" s="27" t="s">
        <v>4</v>
      </c>
      <c r="F3" s="28">
        <v>3</v>
      </c>
    </row>
    <row r="5" spans="1:10" ht="12" x14ac:dyDescent="0.2">
      <c r="B5" s="30"/>
      <c r="C5" s="87" t="s">
        <v>16</v>
      </c>
    </row>
    <row r="8" spans="1:10" ht="70.5" customHeight="1" x14ac:dyDescent="0.2">
      <c r="B8" s="176" t="s">
        <v>178</v>
      </c>
      <c r="C8" s="176"/>
      <c r="D8" s="176"/>
      <c r="E8" s="176"/>
      <c r="F8" s="176"/>
    </row>
    <row r="9" spans="1:10" ht="12" thickBot="1" x14ac:dyDescent="0.25">
      <c r="A9" s="29"/>
      <c r="B9" s="33"/>
    </row>
    <row r="10" spans="1:10" ht="24" customHeight="1" thickBot="1" x14ac:dyDescent="0.25">
      <c r="B10" s="159" t="s">
        <v>179</v>
      </c>
      <c r="C10" s="159" t="s">
        <v>180</v>
      </c>
      <c r="D10" s="159" t="s">
        <v>181</v>
      </c>
      <c r="E10" s="159" t="s">
        <v>182</v>
      </c>
      <c r="F10" s="88" t="s">
        <v>183</v>
      </c>
      <c r="G10" s="89" t="s">
        <v>184</v>
      </c>
      <c r="H10" s="159" t="s">
        <v>185</v>
      </c>
      <c r="I10" s="159" t="s">
        <v>186</v>
      </c>
      <c r="J10" s="159" t="s">
        <v>187</v>
      </c>
    </row>
    <row r="11" spans="1:10" ht="24" customHeight="1" thickBot="1" x14ac:dyDescent="0.25">
      <c r="B11" s="177"/>
      <c r="C11" s="167"/>
      <c r="D11" s="167"/>
      <c r="E11" s="167"/>
      <c r="F11" s="90" t="s">
        <v>188</v>
      </c>
      <c r="G11" s="90" t="s">
        <v>188</v>
      </c>
      <c r="H11" s="167"/>
      <c r="I11" s="167"/>
      <c r="J11" s="167"/>
    </row>
    <row r="12" spans="1:10" ht="24" customHeight="1" x14ac:dyDescent="0.2">
      <c r="B12" s="168" t="s">
        <v>189</v>
      </c>
      <c r="C12" s="170" t="s">
        <v>190</v>
      </c>
      <c r="D12" s="172">
        <v>24776546014</v>
      </c>
      <c r="E12" s="172" t="s">
        <v>191</v>
      </c>
      <c r="F12" s="173">
        <v>609801665</v>
      </c>
      <c r="G12" s="173">
        <v>609801665</v>
      </c>
      <c r="H12" s="175">
        <v>288063709.76999998</v>
      </c>
      <c r="I12" s="172" t="s">
        <v>192</v>
      </c>
      <c r="J12" s="172" t="s">
        <v>193</v>
      </c>
    </row>
    <row r="13" spans="1:10" ht="24" customHeight="1" thickBot="1" x14ac:dyDescent="0.25">
      <c r="B13" s="169"/>
      <c r="C13" s="171"/>
      <c r="D13" s="169"/>
      <c r="E13" s="169"/>
      <c r="F13" s="174"/>
      <c r="G13" s="174"/>
      <c r="H13" s="174"/>
      <c r="I13" s="169"/>
      <c r="J13" s="169"/>
    </row>
    <row r="14" spans="1:10" ht="24" customHeight="1" thickBot="1" x14ac:dyDescent="0.25">
      <c r="B14" s="91" t="s">
        <v>194</v>
      </c>
      <c r="C14" s="92" t="s">
        <v>195</v>
      </c>
      <c r="D14" s="93">
        <v>11513</v>
      </c>
      <c r="E14" s="94" t="s">
        <v>191</v>
      </c>
      <c r="F14" s="95">
        <v>540000000</v>
      </c>
      <c r="G14" s="95">
        <v>540000000</v>
      </c>
      <c r="H14" s="95">
        <v>292499999.99999827</v>
      </c>
      <c r="I14" s="93" t="s">
        <v>196</v>
      </c>
      <c r="J14" s="94" t="s">
        <v>197</v>
      </c>
    </row>
    <row r="15" spans="1:10" ht="24" customHeight="1" thickBot="1" x14ac:dyDescent="0.25">
      <c r="B15" s="91" t="s">
        <v>189</v>
      </c>
      <c r="C15" s="92" t="s">
        <v>198</v>
      </c>
      <c r="D15" s="93">
        <v>67374996</v>
      </c>
      <c r="E15" s="94" t="s">
        <v>191</v>
      </c>
      <c r="F15" s="95">
        <v>255769230</v>
      </c>
      <c r="G15" s="95">
        <v>255769230</v>
      </c>
      <c r="H15" s="95">
        <v>158336840</v>
      </c>
      <c r="I15" s="93" t="s">
        <v>199</v>
      </c>
      <c r="J15" s="94" t="s">
        <v>200</v>
      </c>
    </row>
    <row r="16" spans="1:10" ht="24" customHeight="1" thickBot="1" x14ac:dyDescent="0.25">
      <c r="B16" s="91" t="s">
        <v>194</v>
      </c>
      <c r="C16" s="92" t="s">
        <v>201</v>
      </c>
      <c r="D16" s="93" t="s">
        <v>202</v>
      </c>
      <c r="E16" s="94" t="s">
        <v>191</v>
      </c>
      <c r="F16" s="95">
        <v>711578778</v>
      </c>
      <c r="G16" s="95">
        <v>690021676</v>
      </c>
      <c r="H16" s="95">
        <v>657196766.1099999</v>
      </c>
      <c r="I16" s="93" t="s">
        <v>203</v>
      </c>
      <c r="J16" s="94" t="s">
        <v>204</v>
      </c>
    </row>
    <row r="17" spans="2:10" ht="24" customHeight="1" thickBot="1" x14ac:dyDescent="0.25">
      <c r="B17" s="96" t="s">
        <v>205</v>
      </c>
      <c r="C17" s="97"/>
      <c r="D17" s="97"/>
      <c r="E17" s="98"/>
      <c r="F17" s="99">
        <v>2117149673</v>
      </c>
      <c r="G17" s="100">
        <v>2095592571</v>
      </c>
      <c r="H17" s="99">
        <f>SUM(H12:H16)</f>
        <v>1396097315.8799982</v>
      </c>
      <c r="I17" s="48"/>
      <c r="J17" s="48"/>
    </row>
    <row r="18" spans="2:10" ht="24" customHeight="1" x14ac:dyDescent="0.2">
      <c r="B18" s="48"/>
      <c r="C18" s="48"/>
      <c r="D18" s="48"/>
      <c r="E18" s="48"/>
      <c r="F18" s="48"/>
      <c r="G18" s="48"/>
      <c r="H18" s="48"/>
      <c r="I18" s="48"/>
      <c r="J18" s="48"/>
    </row>
    <row r="19" spans="2:10" ht="24" customHeight="1" thickBot="1" x14ac:dyDescent="0.25">
      <c r="B19" s="48"/>
      <c r="C19" s="48"/>
      <c r="D19" s="48"/>
      <c r="E19" s="48"/>
      <c r="F19" s="48"/>
      <c r="G19" s="48"/>
      <c r="H19" s="48"/>
      <c r="I19" s="48"/>
      <c r="J19" s="48"/>
    </row>
    <row r="20" spans="2:10" ht="24" customHeight="1" x14ac:dyDescent="0.2">
      <c r="B20" s="159" t="s">
        <v>180</v>
      </c>
      <c r="C20" s="159" t="s">
        <v>206</v>
      </c>
      <c r="D20" s="159" t="s">
        <v>207</v>
      </c>
      <c r="E20" s="159" t="s">
        <v>208</v>
      </c>
      <c r="F20" s="159" t="s">
        <v>209</v>
      </c>
      <c r="G20" s="159" t="s">
        <v>210</v>
      </c>
      <c r="H20" s="159" t="s">
        <v>211</v>
      </c>
      <c r="I20" s="159" t="s">
        <v>212</v>
      </c>
      <c r="J20" s="159" t="s">
        <v>213</v>
      </c>
    </row>
    <row r="21" spans="2:10" ht="24" customHeight="1" thickBot="1" x14ac:dyDescent="0.25">
      <c r="B21" s="160"/>
      <c r="C21" s="160"/>
      <c r="D21" s="160"/>
      <c r="E21" s="160"/>
      <c r="F21" s="160"/>
      <c r="G21" s="160"/>
      <c r="H21" s="160"/>
      <c r="I21" s="160"/>
      <c r="J21" s="160"/>
    </row>
    <row r="22" spans="2:10" ht="24" customHeight="1" x14ac:dyDescent="0.2">
      <c r="B22" s="161" t="s">
        <v>190</v>
      </c>
      <c r="C22" s="163">
        <v>41765</v>
      </c>
      <c r="D22" s="163">
        <v>47297</v>
      </c>
      <c r="E22" s="165" t="s">
        <v>214</v>
      </c>
      <c r="F22" s="165" t="s">
        <v>215</v>
      </c>
      <c r="G22" s="165" t="s">
        <v>216</v>
      </c>
      <c r="H22" s="165" t="s">
        <v>217</v>
      </c>
      <c r="I22" s="165">
        <v>153</v>
      </c>
      <c r="J22" s="163">
        <v>41635</v>
      </c>
    </row>
    <row r="23" spans="2:10" ht="24" customHeight="1" thickBot="1" x14ac:dyDescent="0.25">
      <c r="B23" s="162"/>
      <c r="C23" s="164"/>
      <c r="D23" s="164"/>
      <c r="E23" s="166"/>
      <c r="F23" s="166"/>
      <c r="G23" s="166"/>
      <c r="H23" s="166"/>
      <c r="I23" s="166"/>
      <c r="J23" s="164"/>
    </row>
    <row r="24" spans="2:10" ht="34.5" customHeight="1" thickBot="1" x14ac:dyDescent="0.25">
      <c r="B24" s="101" t="s">
        <v>195</v>
      </c>
      <c r="C24" s="102">
        <v>41716</v>
      </c>
      <c r="D24" s="102">
        <v>12583</v>
      </c>
      <c r="E24" s="93" t="s">
        <v>218</v>
      </c>
      <c r="F24" s="93" t="s">
        <v>219</v>
      </c>
      <c r="G24" s="93" t="s">
        <v>216</v>
      </c>
      <c r="H24" s="93" t="s">
        <v>217</v>
      </c>
      <c r="I24" s="93">
        <v>154</v>
      </c>
      <c r="J24" s="102">
        <v>41635</v>
      </c>
    </row>
    <row r="25" spans="2:10" ht="24" customHeight="1" thickBot="1" x14ac:dyDescent="0.25">
      <c r="B25" s="101" t="s">
        <v>198</v>
      </c>
      <c r="C25" s="102">
        <v>41800</v>
      </c>
      <c r="D25" s="102">
        <v>12580</v>
      </c>
      <c r="E25" s="93" t="s">
        <v>220</v>
      </c>
      <c r="F25" s="93" t="s">
        <v>215</v>
      </c>
      <c r="G25" s="93" t="s">
        <v>216</v>
      </c>
      <c r="H25" s="93" t="s">
        <v>217</v>
      </c>
      <c r="I25" s="93">
        <v>153</v>
      </c>
      <c r="J25" s="102">
        <v>41635</v>
      </c>
    </row>
    <row r="26" spans="2:10" ht="24" customHeight="1" thickBot="1" x14ac:dyDescent="0.25">
      <c r="B26" s="101" t="s">
        <v>201</v>
      </c>
      <c r="C26" s="102">
        <v>44995</v>
      </c>
      <c r="D26" s="102">
        <v>14164</v>
      </c>
      <c r="E26" s="93" t="s">
        <v>221</v>
      </c>
      <c r="F26" s="93" t="s">
        <v>202</v>
      </c>
      <c r="G26" s="93" t="s">
        <v>222</v>
      </c>
      <c r="H26" s="93" t="s">
        <v>217</v>
      </c>
      <c r="I26" s="93">
        <v>168</v>
      </c>
      <c r="J26" s="102">
        <v>44909</v>
      </c>
    </row>
  </sheetData>
  <mergeCells count="38">
    <mergeCell ref="B1:D1"/>
    <mergeCell ref="B2:D2"/>
    <mergeCell ref="B3:D3"/>
    <mergeCell ref="B8:F8"/>
    <mergeCell ref="B10:B11"/>
    <mergeCell ref="C10:C11"/>
    <mergeCell ref="D10:D11"/>
    <mergeCell ref="E10:E11"/>
    <mergeCell ref="B12:B13"/>
    <mergeCell ref="C12:C13"/>
    <mergeCell ref="D12:D13"/>
    <mergeCell ref="E12:E13"/>
    <mergeCell ref="F12:F13"/>
    <mergeCell ref="E20:E21"/>
    <mergeCell ref="F20:F21"/>
    <mergeCell ref="H10:H11"/>
    <mergeCell ref="I10:I11"/>
    <mergeCell ref="J10:J11"/>
    <mergeCell ref="G12:G13"/>
    <mergeCell ref="H12:H13"/>
    <mergeCell ref="I12:I13"/>
    <mergeCell ref="J12:J13"/>
    <mergeCell ref="G20:G21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B20:B21"/>
    <mergeCell ref="C20:C21"/>
    <mergeCell ref="D20:D21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"/>
  <sheetViews>
    <sheetView showGridLines="0" workbookViewId="0">
      <selection activeCell="B1" sqref="B1:F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2:6" x14ac:dyDescent="0.2">
      <c r="B1" s="137" t="s">
        <v>174</v>
      </c>
      <c r="C1" s="137"/>
      <c r="D1" s="137"/>
      <c r="E1" s="27" t="s">
        <v>0</v>
      </c>
      <c r="F1" s="28">
        <v>2024</v>
      </c>
    </row>
    <row r="2" spans="2:6" x14ac:dyDescent="0.2">
      <c r="B2" s="137" t="s">
        <v>1</v>
      </c>
      <c r="C2" s="137"/>
      <c r="D2" s="137"/>
      <c r="E2" s="27" t="s">
        <v>2</v>
      </c>
      <c r="F2" s="28" t="s">
        <v>3</v>
      </c>
    </row>
    <row r="3" spans="2:6" x14ac:dyDescent="0.2">
      <c r="B3" s="137" t="s">
        <v>227</v>
      </c>
      <c r="C3" s="137"/>
      <c r="D3" s="137"/>
      <c r="E3" s="27" t="s">
        <v>4</v>
      </c>
      <c r="F3" s="28">
        <v>3</v>
      </c>
    </row>
    <row r="5" spans="2:6" x14ac:dyDescent="0.2">
      <c r="B5" s="30"/>
      <c r="C5" s="30" t="s">
        <v>18</v>
      </c>
    </row>
    <row r="7" spans="2:6" x14ac:dyDescent="0.2">
      <c r="B7" s="1" t="s">
        <v>223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37" t="s">
        <v>174</v>
      </c>
      <c r="C1" s="137"/>
      <c r="D1" s="137"/>
      <c r="E1" s="27" t="s">
        <v>0</v>
      </c>
      <c r="F1" s="28">
        <v>2024</v>
      </c>
    </row>
    <row r="2" spans="1:6" x14ac:dyDescent="0.2">
      <c r="B2" s="137" t="s">
        <v>1</v>
      </c>
      <c r="C2" s="137"/>
      <c r="D2" s="137"/>
      <c r="E2" s="27" t="s">
        <v>2</v>
      </c>
      <c r="F2" s="28" t="s">
        <v>3</v>
      </c>
    </row>
    <row r="3" spans="1:6" x14ac:dyDescent="0.2">
      <c r="B3" s="137" t="s">
        <v>227</v>
      </c>
      <c r="C3" s="137"/>
      <c r="D3" s="137"/>
      <c r="E3" s="27" t="s">
        <v>4</v>
      </c>
      <c r="F3" s="28">
        <v>3</v>
      </c>
    </row>
    <row r="5" spans="1:6" x14ac:dyDescent="0.2">
      <c r="B5" s="30"/>
      <c r="C5" s="30" t="s">
        <v>20</v>
      </c>
    </row>
    <row r="7" spans="1:6" x14ac:dyDescent="0.2">
      <c r="B7" s="1" t="s">
        <v>224</v>
      </c>
    </row>
    <row r="8" spans="1:6" x14ac:dyDescent="0.2">
      <c r="A8" s="29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9F19D-7A25-44F0-B1AE-12F915F42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2024-10-30T14:21:45Z</cp:lastPrinted>
  <dcterms:created xsi:type="dcterms:W3CDTF">2024-03-15T21:50:03Z</dcterms:created>
  <dcterms:modified xsi:type="dcterms:W3CDTF">2024-10-30T19:14:22Z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